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Sheet1!$A$1:$AM$290</definedName>
  </definedNames>
  <calcPr calcId="125725"/>
</workbook>
</file>

<file path=xl/calcChain.xml><?xml version="1.0" encoding="utf-8"?>
<calcChain xmlns="http://schemas.openxmlformats.org/spreadsheetml/2006/main">
  <c r="N122" i="1"/>
  <c r="R131"/>
  <c r="N105"/>
  <c r="R118"/>
  <c r="P9"/>
  <c r="N9"/>
  <c r="R27"/>
  <c r="R32"/>
  <c r="N155"/>
  <c r="R165"/>
  <c r="N35"/>
  <c r="R41"/>
  <c r="R24"/>
  <c r="R152"/>
  <c r="P35"/>
  <c r="R68"/>
  <c r="N178"/>
  <c r="N261"/>
  <c r="N212"/>
  <c r="N146"/>
  <c r="R248"/>
  <c r="R203"/>
  <c r="R96"/>
  <c r="R93"/>
  <c r="R81"/>
  <c r="R65"/>
  <c r="N250"/>
  <c r="R163" l="1"/>
  <c r="P261"/>
  <c r="R268"/>
  <c r="R250"/>
  <c r="R53"/>
  <c r="P212"/>
  <c r="R244"/>
  <c r="R246"/>
  <c r="R263"/>
  <c r="R258"/>
  <c r="N168"/>
  <c r="R175"/>
  <c r="R128"/>
  <c r="N84"/>
  <c r="P206"/>
  <c r="N206"/>
  <c r="P168"/>
  <c r="N71"/>
  <c r="N134"/>
  <c r="R143"/>
  <c r="R168" l="1"/>
  <c r="Q212"/>
  <c r="R212"/>
  <c r="R161"/>
  <c r="R266"/>
  <c r="Q261"/>
  <c r="O261"/>
  <c r="Q122"/>
  <c r="P122"/>
  <c r="R122" s="1"/>
  <c r="Q35"/>
  <c r="R35"/>
  <c r="R62"/>
  <c r="R59"/>
  <c r="P71"/>
  <c r="R71" s="1"/>
  <c r="P274"/>
  <c r="N274"/>
  <c r="N277" s="1"/>
  <c r="Q274"/>
  <c r="O274"/>
  <c r="R265"/>
  <c r="P178"/>
  <c r="P105"/>
  <c r="R105" s="1"/>
  <c r="R242"/>
  <c r="R235"/>
  <c r="R227"/>
  <c r="R186"/>
  <c r="R114"/>
  <c r="O122"/>
  <c r="R78"/>
  <c r="R56"/>
  <c r="R15"/>
  <c r="R50"/>
  <c r="R272"/>
  <c r="R271"/>
  <c r="R275"/>
  <c r="Q134"/>
  <c r="P134"/>
  <c r="R140"/>
  <c r="R240"/>
  <c r="R197"/>
  <c r="R276" l="1"/>
  <c r="R274" s="1"/>
  <c r="R273" l="1"/>
  <c r="P146" l="1"/>
  <c r="R232"/>
  <c r="R215"/>
  <c r="O212"/>
  <c r="R224"/>
  <c r="O178" l="1"/>
  <c r="Q178"/>
  <c r="O105"/>
  <c r="Q105"/>
  <c r="O35"/>
  <c r="O71"/>
  <c r="Q71"/>
  <c r="Q84"/>
  <c r="O84"/>
  <c r="P84"/>
  <c r="P277" s="1"/>
  <c r="R9"/>
  <c r="R238"/>
  <c r="R125"/>
  <c r="R111"/>
  <c r="R178" l="1"/>
  <c r="R270"/>
  <c r="R267"/>
  <c r="R264"/>
  <c r="R262"/>
  <c r="R255"/>
  <c r="R219"/>
  <c r="O206"/>
  <c r="Q206"/>
  <c r="R209"/>
  <c r="R206" s="1"/>
  <c r="R194"/>
  <c r="R189"/>
  <c r="R183"/>
  <c r="R171"/>
  <c r="R158"/>
  <c r="R155" s="1"/>
  <c r="O146"/>
  <c r="Q146"/>
  <c r="R149"/>
  <c r="R146" s="1"/>
  <c r="R137"/>
  <c r="R134" s="1"/>
  <c r="R108"/>
  <c r="R90"/>
  <c r="R87"/>
  <c r="R75"/>
  <c r="R47"/>
  <c r="R44"/>
  <c r="R38"/>
  <c r="O9"/>
  <c r="Q9"/>
  <c r="R12"/>
  <c r="O250"/>
  <c r="Q250"/>
  <c r="O168"/>
  <c r="Q168"/>
  <c r="O155"/>
  <c r="Q155"/>
  <c r="O134"/>
  <c r="R261" l="1"/>
  <c r="Q277"/>
  <c r="O277"/>
  <c r="R84"/>
  <c r="R277" l="1"/>
</calcChain>
</file>

<file path=xl/comments1.xml><?xml version="1.0" encoding="utf-8"?>
<comments xmlns="http://schemas.openxmlformats.org/spreadsheetml/2006/main">
  <authors>
    <author>bogdan</author>
  </authors>
  <commentList>
    <comment ref="H2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14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<sst xmlns="http://schemas.openxmlformats.org/spreadsheetml/2006/main" count="556" uniqueCount="411">
  <si>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</si>
  <si>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</si>
  <si>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</si>
  <si>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</si>
  <si>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</si>
  <si>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</si>
  <si>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</si>
  <si>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</si>
  <si>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</si>
  <si>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</si>
  <si>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</si>
  <si>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</si>
  <si>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</si>
  <si>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</si>
  <si>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</si>
  <si>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</si>
  <si>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</si>
  <si>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</si>
  <si>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</si>
  <si>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</si>
  <si>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</si>
  <si>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</si>
  <si>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</si>
  <si>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</si>
  <si>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</si>
  <si>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</si>
  <si>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</si>
  <si>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</si>
  <si>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</si>
  <si>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</si>
  <si>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</si>
  <si>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</si>
  <si>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</si>
  <si>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</si>
  <si>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</si>
  <si>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</si>
  <si>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</si>
  <si>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</si>
  <si>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</si>
  <si>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</si>
  <si>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</si>
  <si>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</si>
  <si>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</si>
  <si>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</si>
  <si>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</si>
  <si>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</si>
  <si>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</si>
  <si>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</si>
  <si>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</si>
  <si>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</si>
  <si>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</si>
  <si>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</si>
  <si>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</si>
  <si>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</si>
  <si>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</si>
  <si>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</si>
  <si>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</si>
  <si>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</si>
  <si>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</si>
  <si>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</si>
  <si>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</si>
  <si>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</si>
  <si>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</si>
  <si>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</si>
  <si>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</si>
  <si>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</si>
  <si>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>ПА 0001 - ФУНКЦИОНИСАЊЕ ПРЕДШКОЛСКИХ УСТАНОВА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</si>
  <si>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</si>
  <si>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</si>
  <si>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</si>
  <si>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</si>
  <si>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 xml:space="preserve">ЦИП - Унапређење безбедности и квалитета здравствене заштите
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</si>
  <si>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</si>
  <si>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</si>
  <si>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</si>
  <si>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</si>
  <si>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</si>
  <si>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</si>
  <si>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</si>
  <si>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</si>
  <si>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</si>
  <si>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</si>
  <si>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</si>
  <si>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</si>
  <si>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</si>
  <si>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</si>
  <si>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</si>
  <si>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</si>
  <si>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</si>
  <si>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</si>
  <si>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</si>
  <si>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</si>
  <si>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</si>
  <si>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</si>
  <si>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</si>
  <si>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</si>
  <si>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</si>
  <si>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</si>
  <si>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</si>
  <si>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</si>
  <si>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</si>
  <si>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</si>
  <si>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>ПА 0005 -  АКТИВНОСТИ ЦРВЕНОГ КРСТА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</si>
  <si>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</si>
  <si>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</si>
  <si>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</si>
  <si>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</si>
  <si>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</si>
  <si>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</si>
  <si>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</si>
  <si>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</si>
  <si>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</si>
  <si>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</si>
  <si>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</si>
  <si>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</si>
  <si>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</si>
  <si>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</si>
  <si>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</si>
  <si>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</si>
  <si>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</si>
  <si>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</si>
  <si>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</si>
  <si>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</si>
  <si>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</si>
  <si>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</si>
  <si>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</si>
  <si>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 xml:space="preserve">ИНП - Број „дивљих“ депонија
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</si>
  <si>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</si>
  <si>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</si>
  <si>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</si>
  <si>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</si>
  <si>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</si>
  <si>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</si>
  <si>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</si>
  <si>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</si>
  <si>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</si>
  <si>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</si>
  <si>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</si>
  <si>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</si>
  <si>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</si>
  <si>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</si>
  <si>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</si>
  <si>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</si>
  <si>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ПА 0006 - Подршка деци и породицама са децом</t>
  </si>
  <si>
    <t>ЦИА - Унапређење услуга социјалне заштите за децу и породицу</t>
  </si>
  <si>
    <t xml:space="preserve">ЦИА - Унапређење заштите сиромашних </t>
  </si>
  <si>
    <t>700/15516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</si>
  <si>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</si>
  <si>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</si>
  <si>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</si>
  <si>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</si>
  <si>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</si>
  <si>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</si>
  <si>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</si>
  <si>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</si>
  <si>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</si>
  <si>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</si>
  <si>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</si>
  <si>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</si>
  <si>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</si>
  <si>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>0701-П1 Пројекат -Програм
за унапређење безбедности на путевима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</si>
  <si>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</si>
  <si>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</si>
  <si>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</si>
  <si>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</si>
  <si>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</si>
  <si>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</si>
  <si>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</si>
  <si>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</si>
  <si>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</si>
  <si>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</si>
  <si>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</si>
  <si>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</si>
  <si>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</si>
  <si>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</si>
  <si>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</si>
  <si>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>ПРОЈЕКАТ П1 - ЕУПРО пројекат: Поуздано и сигурно водоснабдевање за становништво Кучева</t>
  </si>
  <si>
    <t>ЦИА- Унапређење ефикасности и квалитета и квалитета снабдевања водом реконструкцијом главног потисног цевовода</t>
  </si>
  <si>
    <t xml:space="preserve">ИНА -Обезбеђење трајно и поуздано водоснабдевање 1,32 км 
</t>
  </si>
  <si>
    <t xml:space="preserve">ЦИА -Успостављање механизама за финансијску подршку производним предузећима и предузетницима/предузетницама који послују на територији града/општине за развој нових производа и проширење производње
 </t>
  </si>
  <si>
    <t xml:space="preserve">ИНА -Број подржаних МСПП који су модернизовали и/или проширили своје капацитете 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</si>
  <si>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</si>
  <si>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</si>
  <si>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</si>
  <si>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</si>
  <si>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</si>
  <si>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ИНП - Број примедби /притужби заштитнику пацијентових права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</si>
  <si>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</si>
  <si>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</si>
  <si>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</si>
  <si>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</si>
  <si>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</si>
  <si>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Начелник ОУ,помоћник председника</t>
  </si>
  <si>
    <t>ИНА 001 -Број корисника једнократне новчане помоћи у односу на укупан број грађана (нпр. набавка огрева и сл.) у односу на укупан број грађана</t>
  </si>
  <si>
    <t>Центар за социјални рад за општину Кучево/, директор</t>
  </si>
  <si>
    <t xml:space="preserve">ЦИП -Подстицање развоја културе кроз јачање капацитета установа културе
</t>
  </si>
  <si>
    <t>ИНА 0001 - Проценат учешћа издвајања за културне програме у буџету установа културе</t>
  </si>
  <si>
    <t>ИНА 0002 -Број чланова</t>
  </si>
  <si>
    <t>Библиотека "Никола Сикимић Маским", директор</t>
  </si>
  <si>
    <t>ИНА -Проценат издвајања за функционисање локалних установа културе</t>
  </si>
  <si>
    <t>Центар за културу "Вељко Дугошевић",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</si>
  <si>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</si>
  <si>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</si>
  <si>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</si>
  <si>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</si>
  <si>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</si>
  <si>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</si>
  <si>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</si>
  <si>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</si>
  <si>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</si>
  <si>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</si>
  <si>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</si>
  <si>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</si>
  <si>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</si>
  <si>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</si>
  <si>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 xml:space="preserve">ЦИА-Решавање трајног проблема поред садашњег стања и унапређења ефикасности и квалитета  водоснабдевања у насељу Раброво. </t>
  </si>
  <si>
    <t>ИНА-Обезбеђење трајно и поуздано водоснабдевање.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</si>
  <si>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</si>
  <si>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</si>
  <si>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</si>
  <si>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</si>
  <si>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</si>
  <si>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</si>
  <si>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Руководилац Одељења за Лер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</si>
  <si>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</si>
  <si>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</si>
  <si>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</si>
  <si>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</si>
  <si>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</si>
  <si>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</si>
  <si>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</si>
  <si>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</si>
  <si>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120/923</t>
  </si>
  <si>
    <t>120/920</t>
  </si>
  <si>
    <t>100/923</t>
  </si>
  <si>
    <t>20/100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</si>
  <si>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</si>
  <si>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</si>
  <si>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ИНП - Процент деце ослобођене од пуне цене услуге у односу на укупан број деце</t>
  </si>
  <si>
    <t>40%</t>
  </si>
  <si>
    <t xml:space="preserve">ИНП  - Обухват деце основним образовањем (разложено према полу)
</t>
  </si>
  <si>
    <t>858(431ж,427м)</t>
  </si>
  <si>
    <t>925(470ж,455м)</t>
  </si>
  <si>
    <t>114(60ж,54м)</t>
  </si>
  <si>
    <t>90(47ж,43м)</t>
  </si>
  <si>
    <t>ИНП - Број деце која су обухваћена средњим образовањем (разложен по полу)</t>
  </si>
  <si>
    <t>4,19%</t>
  </si>
  <si>
    <t>4,12%</t>
  </si>
  <si>
    <t>4,06%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</si>
  <si>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</si>
  <si>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</si>
  <si>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</si>
  <si>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</si>
  <si>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</si>
  <si>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</si>
  <si>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</si>
  <si>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</si>
  <si>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</si>
  <si>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1420/694/726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</si>
  <si>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</si>
  <si>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</si>
  <si>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</si>
  <si>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</si>
  <si>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</si>
  <si>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</si>
  <si>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 xml:space="preserve"> Председник општине Кучево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</si>
  <si>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</si>
  <si>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</si>
  <si>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ПРОЈЕКАТ П2 -Водоснабдевање у насељу Раброво</t>
  </si>
  <si>
    <t>ПА 0002 - ОДРЖАВАЊЕ САОБРАЋАЈНЕ ИНФРАСТРУКТУРЕ</t>
  </si>
  <si>
    <t>ПА 0003 - СЕРВИСИРАЊЕ ЈАВНОГ ДУГА</t>
  </si>
  <si>
    <t>1201-П2-ПФестивал етнолошког филма ФЕСТЕФ 2020</t>
  </si>
  <si>
    <t>ЦИПР-сакупљене народне приче Влаха у области Горнји Звижд.
                  ИНПР- Број сакупљених народних прича</t>
  </si>
  <si>
    <t xml:space="preserve">ЦИПР-истражити традиционалну, вокалну,инструменталну и плесну музичку баштину Срба и Влаха у Звижду
                  ИНПР-Број сакупљених,транскрибованих и архивирани материјал 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</si>
  <si>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</si>
  <si>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</si>
  <si>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</si>
  <si>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Центар за културу "Вељко Дугошевић", директор, библиотека "Никола Сикимић Маским директор, Општинкса управа/Начелник ОУ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</si>
  <si>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</si>
  <si>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</si>
  <si>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>ЦИА - Израда пројектно техничке документације за Домове култур</t>
  </si>
  <si>
    <t>ИНА -Број урађених пројеката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</si>
  <si>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</si>
  <si>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</si>
  <si>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</si>
  <si>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</si>
  <si>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</si>
  <si>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</si>
  <si>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</si>
  <si>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</si>
  <si>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</si>
  <si>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</si>
  <si>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</si>
  <si>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</si>
  <si>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</si>
  <si>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</si>
  <si>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ЦИП -Унапређење доступности предшколског васпитања за децу из осетљивих група</t>
  </si>
  <si>
    <t>ИНП - Проценат деце са додатним образовним потребама која су укључена у редовне  програме ПОВ у односу на укупан број деце</t>
  </si>
  <si>
    <t>(171/2) 1,17%</t>
  </si>
  <si>
    <t>(171/4)2,33%</t>
  </si>
  <si>
    <t>(170/4)2,33%</t>
  </si>
  <si>
    <t>(69/168) 41%</t>
  </si>
  <si>
    <t>189(109ж,80м)</t>
  </si>
  <si>
    <t>190(109ж,80м)</t>
  </si>
  <si>
    <t>200(110ж,90м)</t>
  </si>
  <si>
    <t>205(114ж,91ж)</t>
  </si>
  <si>
    <t>44/189</t>
  </si>
  <si>
    <t>44/190</t>
  </si>
  <si>
    <t>44/200</t>
  </si>
  <si>
    <t>44/205</t>
  </si>
  <si>
    <t>Пројекат П1-2003 Пројекат Ученичког парламента - Надстрешница у дворишту Средње школе</t>
  </si>
  <si>
    <t>1</t>
  </si>
  <si>
    <t xml:space="preserve">ИНА 001 Број грађана - корисника других мера материјалне подршке </t>
  </si>
  <si>
    <t>6</t>
  </si>
  <si>
    <t>0901-П2 -Пројекат Помоћ
у кући за старија лица</t>
  </si>
  <si>
    <t>ЦИПР-Смотра  изворног народног стваралаштва ,,Хомољски мотиви,, 2022 године
                  ИНПР- Број посетилаца</t>
  </si>
  <si>
    <t>1201-П4-Пројекат -истраживање музичко-плесног фолклорног наслеђа звижд</t>
  </si>
  <si>
    <t xml:space="preserve">1201-П3-Фестивал труба Мирослава Милета Матушића </t>
  </si>
  <si>
    <t>1201-П5-Пројекат-Влашке народне приче са преводом на српски језик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</si>
  <si>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</si>
  <si>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</si>
  <si>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</si>
  <si>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</si>
  <si>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3 м/4ж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</si>
  <si>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</si>
  <si>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</si>
  <si>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</si>
  <si>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755(375ж,380м)</t>
  </si>
  <si>
    <t>760(475ж,285м)</t>
  </si>
  <si>
    <t>780(480ж,300м)</t>
  </si>
  <si>
    <t>84(43ж,41м)</t>
  </si>
  <si>
    <t>100(52ж,48м)</t>
  </si>
  <si>
    <t>710(360Ж)</t>
  </si>
  <si>
    <t>680/15516</t>
  </si>
  <si>
    <t>670/15516</t>
  </si>
  <si>
    <t>6.4</t>
  </si>
  <si>
    <t>720/15516</t>
  </si>
  <si>
    <t>740/15516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</si>
  <si>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</si>
  <si>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</si>
  <si>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</si>
  <si>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 xml:space="preserve">ЦИА -Уређење игралишта у 2021 </t>
  </si>
  <si>
    <t>ИНА -Привођење намени једног игралишта</t>
  </si>
  <si>
    <t>ПРОЈЕКАТ П3 -- техничке документације (пројекта за грађевинску дозволу) за изградњу канализационе мреже и пројекта парцелације за потребе издвајања површина јавне намене у ромском подстандрдном насељу ,,Бродица,, у општини Кучево</t>
  </si>
  <si>
    <t>ЦИА-Подршка легализацији стамбених насеља, развоју урбанистичких планова и израда техничке документације за подстандардна ромска насеља на територији општине Кучево</t>
  </si>
  <si>
    <t>ИНА-Пројектно техничка документација</t>
  </si>
  <si>
    <t>Општинска управа Кучево, начелник ОУ</t>
  </si>
  <si>
    <t>132/900</t>
  </si>
  <si>
    <t>144/920</t>
  </si>
  <si>
    <t>156/923</t>
  </si>
  <si>
    <t>22/100</t>
  </si>
  <si>
    <t>24/100</t>
  </si>
  <si>
    <t>26/100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</si>
  <si>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</si>
  <si>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110/900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</si>
  <si>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</si>
  <si>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</si>
  <si>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</si>
  <si>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</si>
  <si>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</si>
  <si>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</si>
  <si>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</si>
  <si>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</si>
  <si>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</si>
  <si>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</si>
  <si>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1102-5001</t>
  </si>
  <si>
    <t>1102-5002</t>
  </si>
  <si>
    <t>1102-5003</t>
  </si>
  <si>
    <t>0701-4001</t>
  </si>
  <si>
    <t>2003-4001</t>
  </si>
  <si>
    <t>0901-4001</t>
  </si>
  <si>
    <t>0901-4002</t>
  </si>
  <si>
    <t>1201-4004</t>
  </si>
  <si>
    <t>1201-4002</t>
  </si>
  <si>
    <t>1201-4005</t>
  </si>
  <si>
    <t>1201-4001</t>
  </si>
  <si>
    <t>1201-4003</t>
  </si>
  <si>
    <t>1301-5001</t>
  </si>
  <si>
    <t>536 (272 Ж)</t>
  </si>
  <si>
    <t>500 (220 Ж)</t>
  </si>
  <si>
    <t>470(200ж)</t>
  </si>
  <si>
    <t>2002-5001</t>
  </si>
  <si>
    <t>Пројекат П1-2002-Пројектна докуменатција за основнењ школе у Турији и Волуји</t>
  </si>
  <si>
    <t xml:space="preserve">ЦИА - Израда пројектно техничке документације школи
</t>
  </si>
  <si>
    <t>ИНА -Пројктно техничка документација</t>
  </si>
  <si>
    <t>2</t>
  </si>
  <si>
    <t>2/1</t>
  </si>
  <si>
    <t>650(300Ж)</t>
  </si>
  <si>
    <t>655(330Ж)</t>
  </si>
  <si>
    <t>660(360Ж)</t>
  </si>
  <si>
    <t>660(340Ж)</t>
  </si>
  <si>
    <t>ПА 0009 -  Функционисање локланих установа социјалне заштите</t>
  </si>
  <si>
    <t>ПРОЈЕКАТ П1 -Уређење земљишта за изградњу зграде за становање избеглих лица</t>
  </si>
  <si>
    <t>1101-5001</t>
  </si>
  <si>
    <t>0901-П1 -Пројекат Пројекат лични пратилац детета</t>
  </si>
  <si>
    <t>ЦИПр - Обезбеђење смештаја за избегла лица</t>
  </si>
  <si>
    <t>ИНПр - Проценат извршених
 радова на уређењу земљишта за изградњу зграде за становање избеглих лица</t>
  </si>
  <si>
    <t xml:space="preserve"> Oпштинска управа/Начелник ОУ</t>
  </si>
  <si>
    <t>0101-4001</t>
  </si>
  <si>
    <t>ПРОЈЕКАТ П1 -Млади фармери за будућност Кучева</t>
  </si>
  <si>
    <t xml:space="preserve">ИНА -Повећања запосленост младих мушкараца и жена-незапосленост младих испод 15%
</t>
  </si>
  <si>
    <t xml:space="preserve">ИНА -Повећање општинског буџета као резултат повећања запослености-повећање од 5%
</t>
  </si>
  <si>
    <t>ЦИА- Допринети социоекономском развоју општине Кучево и Браничевског региона кроз повећање запослености угрожених група младих техничке документације за реконструкцију и адаптацију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</si>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</sst>
</file>

<file path=xl/styles.xml><?xml version="1.0" encoding="utf-8"?>
<styleSheet xmlns="http://schemas.openxmlformats.org/spreadsheetml/2006/main">
  <fonts count="22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87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0" borderId="9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2" fillId="0" borderId="9" xfId="0" applyNumberFormat="1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7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 applyAlignment="1">
      <alignment horizontal="right" vertical="center"/>
    </xf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8" borderId="15" xfId="0" applyFont="1" applyFill="1" applyBorder="1" applyAlignment="1">
      <alignment wrapText="1"/>
    </xf>
    <xf numFmtId="49" fontId="2" fillId="8" borderId="6" xfId="0" applyNumberFormat="1" applyFont="1" applyFill="1" applyBorder="1" applyAlignment="1">
      <alignment horizontal="center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8" xfId="0" applyNumberFormat="1" applyFont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7" fillId="5" borderId="5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/>
    </xf>
    <xf numFmtId="49" fontId="2" fillId="6" borderId="5" xfId="0" applyNumberFormat="1" applyFont="1" applyFill="1" applyBorder="1" applyAlignment="1">
      <alignment horizontal="right" vertical="center"/>
    </xf>
    <xf numFmtId="49" fontId="2" fillId="6" borderId="5" xfId="0" applyNumberFormat="1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49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49" fontId="2" fillId="6" borderId="6" xfId="0" applyNumberFormat="1" applyFont="1" applyFill="1" applyBorder="1" applyAlignment="1">
      <alignment horizontal="center"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12" xfId="0" applyNumberFormat="1" applyFont="1" applyBorder="1" applyAlignment="1" applyProtection="1">
      <alignment horizontal="center" vertical="center" wrapText="1"/>
      <protection locked="0"/>
    </xf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/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49" fontId="2" fillId="8" borderId="9" xfId="0" applyNumberFormat="1" applyFont="1" applyFill="1" applyBorder="1" applyAlignment="1">
      <alignment horizontal="right" vertical="center"/>
    </xf>
    <xf numFmtId="49" fontId="2" fillId="8" borderId="9" xfId="0" applyNumberFormat="1" applyFont="1" applyFill="1" applyBorder="1"/>
    <xf numFmtId="49" fontId="16" fillId="0" borderId="0" xfId="0" applyNumberFormat="1" applyFont="1" applyFill="1" applyBorder="1"/>
    <xf numFmtId="0" fontId="4" fillId="0" borderId="12" xfId="0" applyFont="1" applyBorder="1" applyAlignment="1">
      <alignment horizontal="left" vertical="center" wrapText="1"/>
    </xf>
    <xf numFmtId="49" fontId="15" fillId="0" borderId="3" xfId="0" applyNumberFormat="1" applyFont="1" applyBorder="1" applyAlignment="1" applyProtection="1">
      <alignment horizontal="center" vertical="center" wrapText="1"/>
      <protection locked="0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Border="1" applyAlignment="1">
      <alignment horizontal="right" vertical="center"/>
    </xf>
    <xf numFmtId="49" fontId="17" fillId="0" borderId="3" xfId="0" applyNumberFormat="1" applyFont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11" xfId="0" applyNumberFormat="1" applyFont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3" xfId="0" applyNumberFormat="1" applyFont="1" applyBorder="1" applyAlignment="1">
      <alignment horizontal="right" vertical="center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10" fontId="2" fillId="0" borderId="11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Border="1"/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10" fontId="2" fillId="0" borderId="24" xfId="0" applyNumberFormat="1" applyFont="1" applyBorder="1" applyAlignment="1">
      <alignment horizontal="right" vertical="center"/>
    </xf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3" borderId="35" xfId="0" applyFont="1" applyFill="1" applyBorder="1" applyAlignment="1">
      <alignment horizontal="center" vertical="center"/>
    </xf>
    <xf numFmtId="0" fontId="2" fillId="13" borderId="21" xfId="0" applyFont="1" applyFill="1" applyBorder="1"/>
    <xf numFmtId="49" fontId="2" fillId="13" borderId="21" xfId="0" applyNumberFormat="1" applyFont="1" applyFill="1" applyBorder="1"/>
    <xf numFmtId="4" fontId="2" fillId="13" borderId="21" xfId="0" applyNumberFormat="1" applyFont="1" applyFill="1" applyBorder="1" applyAlignment="1">
      <alignment horizontal="right" vertical="center"/>
    </xf>
    <xf numFmtId="0" fontId="13" fillId="13" borderId="20" xfId="0" applyFont="1" applyFill="1" applyBorder="1" applyAlignment="1"/>
    <xf numFmtId="0" fontId="13" fillId="13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3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3" borderId="9" xfId="0" applyFont="1" applyFill="1" applyBorder="1"/>
    <xf numFmtId="0" fontId="2" fillId="13" borderId="12" xfId="0" applyFont="1" applyFill="1" applyBorder="1"/>
    <xf numFmtId="0" fontId="2" fillId="13" borderId="23" xfId="0" applyFont="1" applyFill="1" applyBorder="1"/>
    <xf numFmtId="49" fontId="2" fillId="13" borderId="2" xfId="0" applyNumberFormat="1" applyFont="1" applyFill="1" applyBorder="1"/>
    <xf numFmtId="0" fontId="3" fillId="13" borderId="10" xfId="0" applyFont="1" applyFill="1" applyBorder="1" applyAlignment="1">
      <alignment horizontal="center" vertical="center"/>
    </xf>
    <xf numFmtId="0" fontId="2" fillId="13" borderId="1" xfId="0" applyFont="1" applyFill="1" applyBorder="1"/>
    <xf numFmtId="0" fontId="2" fillId="13" borderId="2" xfId="0" applyFont="1" applyFill="1" applyBorder="1"/>
    <xf numFmtId="0" fontId="2" fillId="13" borderId="3" xfId="0" applyFont="1" applyFill="1" applyBorder="1"/>
    <xf numFmtId="49" fontId="3" fillId="13" borderId="4" xfId="0" applyNumberFormat="1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/>
    </xf>
    <xf numFmtId="49" fontId="2" fillId="13" borderId="4" xfId="0" applyNumberFormat="1" applyFont="1" applyFill="1" applyBorder="1"/>
    <xf numFmtId="49" fontId="2" fillId="13" borderId="12" xfId="0" applyNumberFormat="1" applyFont="1" applyFill="1" applyBorder="1"/>
    <xf numFmtId="0" fontId="3" fillId="13" borderId="24" xfId="0" applyFont="1" applyFill="1" applyBorder="1" applyAlignment="1">
      <alignment horizontal="center" vertical="center"/>
    </xf>
    <xf numFmtId="0" fontId="3" fillId="13" borderId="9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6" borderId="43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20" fillId="6" borderId="43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8" borderId="39" xfId="0" applyFont="1" applyFill="1" applyBorder="1" applyAlignment="1">
      <alignment horizontal="center" vertical="center" wrapText="1"/>
    </xf>
    <xf numFmtId="0" fontId="13" fillId="8" borderId="40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44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6" borderId="30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13" fillId="6" borderId="17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8" borderId="6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/>
    </xf>
    <xf numFmtId="0" fontId="2" fillId="8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9" xfId="0" applyFont="1" applyFill="1" applyBorder="1" applyAlignment="1">
      <alignment horizontal="center" wrapText="1"/>
    </xf>
    <xf numFmtId="0" fontId="3" fillId="8" borderId="40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2" borderId="43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4" borderId="39" xfId="0" applyFont="1" applyFill="1" applyBorder="1" applyAlignment="1">
      <alignment horizontal="center" vertical="top" wrapText="1"/>
    </xf>
    <xf numFmtId="0" fontId="3" fillId="4" borderId="40" xfId="0" applyFont="1" applyFill="1" applyBorder="1" applyAlignment="1">
      <alignment horizontal="center" vertical="top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10" xfId="0" applyFont="1" applyFill="1" applyBorder="1" applyAlignment="1">
      <alignment horizontal="center" vertical="center" wrapText="1"/>
    </xf>
    <xf numFmtId="0" fontId="12" fillId="13" borderId="4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center" vertical="center" wrapText="1"/>
    </xf>
    <xf numFmtId="0" fontId="12" fillId="13" borderId="24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13" borderId="2" xfId="0" applyFont="1" applyFill="1" applyBorder="1" applyAlignment="1">
      <alignment horizontal="center" vertical="center"/>
    </xf>
    <xf numFmtId="0" fontId="3" fillId="13" borderId="23" xfId="0" applyFont="1" applyFill="1" applyBorder="1" applyAlignment="1">
      <alignment horizontal="center" vertical="center"/>
    </xf>
    <xf numFmtId="0" fontId="3" fillId="13" borderId="10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/>
    </xf>
    <xf numFmtId="0" fontId="3" fillId="13" borderId="0" xfId="0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/>
    </xf>
    <xf numFmtId="0" fontId="3" fillId="13" borderId="12" xfId="0" applyFont="1" applyFill="1" applyBorder="1" applyAlignment="1">
      <alignment horizontal="center" vertical="center"/>
    </xf>
    <xf numFmtId="0" fontId="3" fillId="13" borderId="13" xfId="0" applyFont="1" applyFill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left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13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4" fillId="5" borderId="23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8" borderId="43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36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41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88"/>
  <sheetViews>
    <sheetView tabSelected="1" topLeftCell="A242" workbookViewId="0">
      <selection activeCell="N278" sqref="N278"/>
    </sheetView>
  </sheetViews>
  <sheetFormatPr defaultRowHeight="12.75"/>
  <cols>
    <col min="1" max="1" width="20.140625" customWidth="1"/>
    <col min="2" max="2" width="0.85546875" hidden="1" customWidth="1"/>
    <col min="3" max="3" width="6.28515625" style="64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1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50"/>
    <col min="20" max="20" width="14.7109375" style="50" customWidth="1"/>
  </cols>
  <sheetData>
    <row r="2" spans="1:20">
      <c r="A2" s="716" t="s">
        <v>59</v>
      </c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</row>
    <row r="3" spans="1:20">
      <c r="A3" s="716"/>
      <c r="B3" s="716"/>
      <c r="C3" s="716"/>
      <c r="D3" s="716"/>
      <c r="E3" s="716"/>
      <c r="F3" s="716"/>
      <c r="G3" s="716"/>
      <c r="H3" s="716"/>
      <c r="I3" s="716"/>
      <c r="J3" s="716"/>
      <c r="K3" s="716"/>
      <c r="L3" s="716"/>
      <c r="M3" s="716"/>
      <c r="N3" s="716"/>
      <c r="O3" s="716"/>
      <c r="P3" s="716"/>
      <c r="Q3" s="716"/>
      <c r="R3" s="716"/>
    </row>
    <row r="5" spans="1:20">
      <c r="A5" s="719" t="s">
        <v>79</v>
      </c>
      <c r="B5" s="511"/>
      <c r="C5" s="512"/>
      <c r="D5" s="673" t="s">
        <v>81</v>
      </c>
      <c r="E5" s="674"/>
      <c r="F5" s="674"/>
      <c r="G5" s="675"/>
      <c r="H5" s="513" t="s">
        <v>22</v>
      </c>
      <c r="I5" s="514"/>
      <c r="J5" s="514"/>
      <c r="K5" s="514"/>
      <c r="L5" s="514"/>
      <c r="M5" s="514"/>
      <c r="N5" s="514"/>
      <c r="O5" s="514"/>
      <c r="P5" s="514"/>
      <c r="Q5" s="514"/>
      <c r="R5" s="515"/>
      <c r="S5" s="665" t="s">
        <v>80</v>
      </c>
      <c r="T5" s="666"/>
    </row>
    <row r="6" spans="1:20">
      <c r="A6" s="676"/>
      <c r="B6" s="516"/>
      <c r="C6" s="517" t="s">
        <v>21</v>
      </c>
      <c r="D6" s="676"/>
      <c r="E6" s="677"/>
      <c r="F6" s="677"/>
      <c r="G6" s="678"/>
      <c r="H6" s="518" t="s">
        <v>23</v>
      </c>
      <c r="I6" s="519" t="s">
        <v>25</v>
      </c>
      <c r="J6" s="516"/>
      <c r="K6" s="519" t="s">
        <v>25</v>
      </c>
      <c r="L6" s="516"/>
      <c r="M6" s="519" t="s">
        <v>25</v>
      </c>
      <c r="N6" s="519" t="s">
        <v>27</v>
      </c>
      <c r="O6" s="516"/>
      <c r="P6" s="519" t="s">
        <v>29</v>
      </c>
      <c r="Q6" s="516"/>
      <c r="R6" s="520" t="s">
        <v>32</v>
      </c>
      <c r="S6" s="667"/>
      <c r="T6" s="668"/>
    </row>
    <row r="7" spans="1:20">
      <c r="A7" s="676"/>
      <c r="B7" s="519"/>
      <c r="C7" s="521"/>
      <c r="D7" s="676"/>
      <c r="E7" s="677"/>
      <c r="F7" s="677"/>
      <c r="G7" s="678"/>
      <c r="H7" s="518" t="s">
        <v>24</v>
      </c>
      <c r="I7" s="519" t="s">
        <v>26</v>
      </c>
      <c r="J7" s="516"/>
      <c r="K7" s="519" t="s">
        <v>26</v>
      </c>
      <c r="L7" s="516"/>
      <c r="M7" s="519" t="s">
        <v>26</v>
      </c>
      <c r="N7" s="519" t="s">
        <v>28</v>
      </c>
      <c r="O7" s="516"/>
      <c r="P7" s="519" t="s">
        <v>30</v>
      </c>
      <c r="Q7" s="516"/>
      <c r="R7" s="520" t="s">
        <v>33</v>
      </c>
      <c r="S7" s="667"/>
      <c r="T7" s="668"/>
    </row>
    <row r="8" spans="1:20">
      <c r="A8" s="679"/>
      <c r="B8" s="509"/>
      <c r="C8" s="522"/>
      <c r="D8" s="679"/>
      <c r="E8" s="680"/>
      <c r="F8" s="680"/>
      <c r="G8" s="681"/>
      <c r="H8" s="523">
        <v>2020</v>
      </c>
      <c r="I8" s="524">
        <v>2021</v>
      </c>
      <c r="J8" s="524">
        <v>2017</v>
      </c>
      <c r="K8" s="524">
        <v>2022</v>
      </c>
      <c r="L8" s="524">
        <v>2019</v>
      </c>
      <c r="M8" s="524">
        <v>2023</v>
      </c>
      <c r="N8" s="509"/>
      <c r="O8" s="509"/>
      <c r="P8" s="524" t="s">
        <v>31</v>
      </c>
      <c r="Q8" s="509"/>
      <c r="R8" s="510"/>
      <c r="S8" s="669"/>
      <c r="T8" s="670"/>
    </row>
    <row r="9" spans="1:20" ht="75" customHeight="1">
      <c r="A9" s="452" t="s">
        <v>153</v>
      </c>
      <c r="B9" s="458"/>
      <c r="C9" s="453" t="s">
        <v>0</v>
      </c>
      <c r="D9" s="454"/>
      <c r="E9" s="455"/>
      <c r="F9" s="455"/>
      <c r="G9" s="456"/>
      <c r="H9" s="508"/>
      <c r="I9" s="231"/>
      <c r="J9" s="458"/>
      <c r="K9" s="231"/>
      <c r="L9" s="458"/>
      <c r="M9" s="231"/>
      <c r="N9" s="499">
        <f>+N12+N15+N24+N27+N32</f>
        <v>15558000</v>
      </c>
      <c r="O9" s="499" t="e">
        <f>+O12+#REF!</f>
        <v>#REF!</v>
      </c>
      <c r="P9" s="499">
        <f>+P12+P15+P24+P27+P32</f>
        <v>2380000</v>
      </c>
      <c r="Q9" s="499" t="e">
        <f>+Q12+#REF!</f>
        <v>#REF!</v>
      </c>
      <c r="R9" s="499">
        <f>+N9+P9</f>
        <v>17938000</v>
      </c>
      <c r="S9" s="671" t="s">
        <v>122</v>
      </c>
      <c r="T9" s="672"/>
    </row>
    <row r="10" spans="1:20" ht="36.75" customHeight="1">
      <c r="A10" s="83"/>
      <c r="B10" s="78"/>
      <c r="C10" s="84"/>
      <c r="D10" s="720" t="s">
        <v>278</v>
      </c>
      <c r="E10" s="721"/>
      <c r="F10" s="721"/>
      <c r="G10" s="722"/>
      <c r="H10" s="110"/>
      <c r="I10" s="77"/>
      <c r="J10" s="78"/>
      <c r="K10" s="77"/>
      <c r="L10" s="78"/>
      <c r="M10" s="77"/>
      <c r="N10" s="77"/>
      <c r="O10" s="78"/>
      <c r="P10" s="77"/>
      <c r="Q10" s="78"/>
      <c r="R10" s="85"/>
      <c r="S10" s="532"/>
      <c r="T10" s="533"/>
    </row>
    <row r="11" spans="1:20" ht="51" customHeight="1">
      <c r="A11" s="47"/>
      <c r="B11" s="36"/>
      <c r="C11" s="70"/>
      <c r="D11" s="45"/>
      <c r="E11" s="46"/>
      <c r="F11" s="692" t="s">
        <v>279</v>
      </c>
      <c r="G11" s="693"/>
      <c r="H11" s="111"/>
      <c r="I11" s="171">
        <v>1</v>
      </c>
      <c r="J11" s="172"/>
      <c r="K11" s="171">
        <v>1</v>
      </c>
      <c r="L11" s="172"/>
      <c r="M11" s="171">
        <v>1</v>
      </c>
      <c r="N11" s="24"/>
      <c r="O11" s="36"/>
      <c r="P11" s="24"/>
      <c r="Q11" s="36"/>
      <c r="R11" s="55"/>
      <c r="S11" s="532"/>
      <c r="T11" s="533"/>
    </row>
    <row r="12" spans="1:20" ht="57" customHeight="1">
      <c r="A12" s="112" t="s">
        <v>170</v>
      </c>
      <c r="B12" s="79"/>
      <c r="C12" s="117" t="s">
        <v>6</v>
      </c>
      <c r="D12" s="118"/>
      <c r="E12" s="119"/>
      <c r="F12" s="119"/>
      <c r="G12" s="120"/>
      <c r="H12" s="449"/>
      <c r="I12" s="80"/>
      <c r="J12" s="79"/>
      <c r="K12" s="80"/>
      <c r="L12" s="79"/>
      <c r="M12" s="80"/>
      <c r="N12" s="116">
        <v>11725000</v>
      </c>
      <c r="O12" s="79"/>
      <c r="P12" s="80"/>
      <c r="Q12" s="79"/>
      <c r="R12" s="116">
        <f>+N12+P12</f>
        <v>11725000</v>
      </c>
      <c r="S12" s="536" t="s">
        <v>122</v>
      </c>
      <c r="T12" s="537"/>
    </row>
    <row r="13" spans="1:20" ht="39.75" customHeight="1">
      <c r="A13" s="21"/>
      <c r="B13" s="1"/>
      <c r="C13" s="67"/>
      <c r="D13" s="592" t="s">
        <v>171</v>
      </c>
      <c r="E13" s="647"/>
      <c r="F13" s="647"/>
      <c r="G13" s="648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4"/>
      <c r="S13" s="541"/>
      <c r="T13" s="542"/>
    </row>
    <row r="14" spans="1:20" ht="48" customHeight="1">
      <c r="A14" s="19"/>
      <c r="B14" s="2"/>
      <c r="C14" s="65"/>
      <c r="D14" s="4"/>
      <c r="E14" s="3"/>
      <c r="F14" s="704" t="s">
        <v>172</v>
      </c>
      <c r="G14" s="705"/>
      <c r="H14" s="133" t="s">
        <v>386</v>
      </c>
      <c r="I14" s="134" t="s">
        <v>173</v>
      </c>
      <c r="J14" s="135"/>
      <c r="K14" s="134" t="s">
        <v>173</v>
      </c>
      <c r="L14" s="135"/>
      <c r="M14" s="134" t="s">
        <v>173</v>
      </c>
      <c r="N14" s="14"/>
      <c r="O14" s="2"/>
      <c r="P14" s="14"/>
      <c r="Q14" s="2"/>
      <c r="R14" s="51"/>
      <c r="S14" s="543"/>
      <c r="T14" s="544"/>
    </row>
    <row r="15" spans="1:20" ht="54" customHeight="1">
      <c r="A15" s="112" t="s">
        <v>91</v>
      </c>
      <c r="B15" s="79"/>
      <c r="C15" s="117" t="s">
        <v>17</v>
      </c>
      <c r="D15" s="118"/>
      <c r="E15" s="119"/>
      <c r="F15" s="119"/>
      <c r="G15" s="120"/>
      <c r="H15" s="449"/>
      <c r="I15" s="80"/>
      <c r="J15" s="79"/>
      <c r="K15" s="80"/>
      <c r="L15" s="79"/>
      <c r="M15" s="80"/>
      <c r="N15" s="80">
        <v>1000000</v>
      </c>
      <c r="O15" s="79"/>
      <c r="P15" s="80"/>
      <c r="Q15" s="79"/>
      <c r="R15" s="116">
        <f>+N15+P15</f>
        <v>1000000</v>
      </c>
      <c r="S15" s="536" t="s">
        <v>122</v>
      </c>
      <c r="T15" s="537"/>
    </row>
    <row r="16" spans="1:20" ht="26.25" customHeight="1">
      <c r="A16" s="21"/>
      <c r="B16" s="1"/>
      <c r="C16" s="67"/>
      <c r="D16" s="592" t="s">
        <v>280</v>
      </c>
      <c r="E16" s="647"/>
      <c r="F16" s="647"/>
      <c r="G16" s="648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4"/>
      <c r="S16" s="745"/>
      <c r="T16" s="746"/>
    </row>
    <row r="17" spans="1:20" ht="26.25" customHeight="1">
      <c r="A17" s="19"/>
      <c r="B17" s="2"/>
      <c r="C17" s="65"/>
      <c r="D17" s="4"/>
      <c r="E17" s="3"/>
      <c r="F17" s="723" t="s">
        <v>281</v>
      </c>
      <c r="G17" s="717"/>
      <c r="H17" s="106">
        <v>0</v>
      </c>
      <c r="I17" s="107">
        <v>3</v>
      </c>
      <c r="J17" s="108"/>
      <c r="K17" s="107">
        <v>3</v>
      </c>
      <c r="L17" s="108"/>
      <c r="M17" s="107">
        <v>3</v>
      </c>
      <c r="N17" s="14"/>
      <c r="O17" s="2"/>
      <c r="P17" s="14"/>
      <c r="Q17" s="2"/>
      <c r="R17" s="51"/>
      <c r="S17" s="747"/>
      <c r="T17" s="748"/>
    </row>
    <row r="18" spans="1:20" ht="190.5" hidden="1" customHeight="1" thickBot="1">
      <c r="A18" s="26"/>
      <c r="B18" s="27"/>
      <c r="C18" s="38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3"/>
      <c r="S18" s="749" t="s">
        <v>122</v>
      </c>
      <c r="T18" s="750"/>
    </row>
    <row r="19" spans="1:20" ht="33.75" hidden="1" customHeight="1">
      <c r="A19" s="21"/>
      <c r="B19" s="1"/>
      <c r="C19" s="67"/>
      <c r="D19" s="527" t="s">
        <v>282</v>
      </c>
      <c r="E19" s="528"/>
      <c r="F19" s="528"/>
      <c r="G19" s="529"/>
      <c r="H19" s="109"/>
      <c r="I19" s="43"/>
      <c r="J19" s="44"/>
      <c r="K19" s="43"/>
      <c r="L19" s="44"/>
      <c r="M19" s="43"/>
      <c r="N19" s="43"/>
      <c r="O19" s="44"/>
      <c r="P19" s="43"/>
      <c r="Q19" s="44"/>
      <c r="R19" s="103"/>
      <c r="S19" s="694"/>
      <c r="T19" s="695"/>
    </row>
    <row r="20" spans="1:20" ht="51" hidden="1" customHeight="1" thickBot="1">
      <c r="A20" s="19"/>
      <c r="B20" s="2"/>
      <c r="C20" s="65"/>
      <c r="D20" s="75"/>
      <c r="E20" s="76"/>
      <c r="F20" s="534" t="s">
        <v>283</v>
      </c>
      <c r="G20" s="535"/>
      <c r="H20" s="104"/>
      <c r="I20" s="104">
        <v>1</v>
      </c>
      <c r="J20" s="78"/>
      <c r="K20" s="77"/>
      <c r="L20" s="78"/>
      <c r="M20" s="104"/>
      <c r="N20" s="77"/>
      <c r="O20" s="78"/>
      <c r="P20" s="77"/>
      <c r="Q20" s="78"/>
      <c r="R20" s="85"/>
      <c r="S20" s="751"/>
      <c r="T20" s="752"/>
    </row>
    <row r="21" spans="1:20" ht="51" hidden="1" customHeight="1" thickBot="1">
      <c r="A21" s="26"/>
      <c r="B21" s="27"/>
      <c r="C21" s="38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3"/>
      <c r="S21" s="706" t="s">
        <v>122</v>
      </c>
      <c r="T21" s="707"/>
    </row>
    <row r="22" spans="1:20" ht="51" hidden="1" customHeight="1">
      <c r="A22" s="21"/>
      <c r="B22" s="1"/>
      <c r="C22" s="67"/>
      <c r="D22" s="527"/>
      <c r="E22" s="528"/>
      <c r="F22" s="528"/>
      <c r="G22" s="529"/>
      <c r="H22" s="109"/>
      <c r="I22" s="43"/>
      <c r="J22" s="44"/>
      <c r="K22" s="43"/>
      <c r="L22" s="44"/>
      <c r="M22" s="43"/>
      <c r="N22" s="43"/>
      <c r="O22" s="44"/>
      <c r="P22" s="43"/>
      <c r="Q22" s="44"/>
      <c r="R22" s="103"/>
      <c r="S22" s="694"/>
      <c r="T22" s="695"/>
    </row>
    <row r="23" spans="1:20" ht="51" hidden="1" customHeight="1" thickBot="1">
      <c r="A23" s="19"/>
      <c r="B23" s="2"/>
      <c r="C23" s="65"/>
      <c r="D23" s="75"/>
      <c r="E23" s="76"/>
      <c r="F23" s="534"/>
      <c r="G23" s="535"/>
      <c r="H23" s="110"/>
      <c r="I23" s="104"/>
      <c r="J23" s="78"/>
      <c r="K23" s="77"/>
      <c r="L23" s="78"/>
      <c r="M23" s="104"/>
      <c r="N23" s="77"/>
      <c r="O23" s="78"/>
      <c r="P23" s="77"/>
      <c r="Q23" s="78"/>
      <c r="R23" s="85"/>
      <c r="S23" s="581"/>
      <c r="T23" s="582"/>
    </row>
    <row r="24" spans="1:20" ht="69.75" customHeight="1">
      <c r="A24" s="112" t="s">
        <v>358</v>
      </c>
      <c r="B24" s="79"/>
      <c r="C24" s="117" t="s">
        <v>4</v>
      </c>
      <c r="D24" s="118"/>
      <c r="E24" s="119"/>
      <c r="F24" s="119"/>
      <c r="G24" s="120"/>
      <c r="H24" s="449"/>
      <c r="I24" s="80"/>
      <c r="J24" s="79"/>
      <c r="K24" s="80"/>
      <c r="L24" s="79"/>
      <c r="M24" s="80"/>
      <c r="N24" s="80">
        <v>2000000</v>
      </c>
      <c r="O24" s="79"/>
      <c r="P24" s="80"/>
      <c r="Q24" s="79"/>
      <c r="R24" s="116">
        <f>+N24+P24</f>
        <v>2000000</v>
      </c>
      <c r="S24" s="536" t="s">
        <v>364</v>
      </c>
      <c r="T24" s="537"/>
    </row>
    <row r="25" spans="1:20" ht="51" customHeight="1">
      <c r="A25" s="21"/>
      <c r="B25" s="1"/>
      <c r="C25" s="67"/>
      <c r="D25" s="538" t="s">
        <v>359</v>
      </c>
      <c r="E25" s="549"/>
      <c r="F25" s="549"/>
      <c r="G25" s="550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4"/>
      <c r="S25" s="311"/>
      <c r="T25" s="322"/>
    </row>
    <row r="26" spans="1:20" ht="69.75" customHeight="1">
      <c r="A26" s="19"/>
      <c r="B26" s="2"/>
      <c r="C26" s="65"/>
      <c r="D26" s="196"/>
      <c r="E26" s="197"/>
      <c r="F26" s="551" t="s">
        <v>360</v>
      </c>
      <c r="G26" s="552"/>
      <c r="H26" s="106">
        <v>0</v>
      </c>
      <c r="I26" s="107">
        <v>3</v>
      </c>
      <c r="J26" s="108"/>
      <c r="K26" s="107">
        <v>4</v>
      </c>
      <c r="L26" s="108"/>
      <c r="M26" s="107">
        <v>5</v>
      </c>
      <c r="N26" s="14"/>
      <c r="O26" s="2"/>
      <c r="P26" s="14"/>
      <c r="Q26" s="2"/>
      <c r="R26" s="51"/>
      <c r="S26" s="311"/>
      <c r="T26" s="235"/>
    </row>
    <row r="27" spans="1:20" ht="79.5" customHeight="1">
      <c r="A27" s="112" t="s">
        <v>403</v>
      </c>
      <c r="B27" s="79"/>
      <c r="C27" s="117" t="s">
        <v>205</v>
      </c>
      <c r="D27" s="118"/>
      <c r="E27" s="119"/>
      <c r="F27" s="119"/>
      <c r="G27" s="120"/>
      <c r="H27" s="449"/>
      <c r="I27" s="80"/>
      <c r="J27" s="79"/>
      <c r="K27" s="80"/>
      <c r="L27" s="79"/>
      <c r="M27" s="80"/>
      <c r="N27" s="80"/>
      <c r="O27" s="79"/>
      <c r="P27" s="80">
        <v>2380000</v>
      </c>
      <c r="Q27" s="79"/>
      <c r="R27" s="116">
        <f>+N27+P27</f>
        <v>2380000</v>
      </c>
      <c r="S27" s="547" t="s">
        <v>364</v>
      </c>
      <c r="T27" s="548"/>
    </row>
    <row r="28" spans="1:20" ht="69.75" customHeight="1">
      <c r="A28" s="21"/>
      <c r="B28" s="1"/>
      <c r="C28" s="67"/>
      <c r="D28" s="538" t="s">
        <v>404</v>
      </c>
      <c r="E28" s="549"/>
      <c r="F28" s="549"/>
      <c r="G28" s="550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13"/>
      <c r="S28" s="306"/>
      <c r="T28" s="322"/>
    </row>
    <row r="29" spans="1:20" ht="69.75" customHeight="1">
      <c r="A29" s="19"/>
      <c r="B29" s="2"/>
      <c r="C29" s="65"/>
      <c r="D29" s="292"/>
      <c r="E29" s="316"/>
      <c r="F29" s="553" t="s">
        <v>405</v>
      </c>
      <c r="G29" s="554"/>
      <c r="H29" s="139">
        <v>0</v>
      </c>
      <c r="I29" s="14">
        <v>763</v>
      </c>
      <c r="J29" s="2"/>
      <c r="K29" s="14">
        <v>0</v>
      </c>
      <c r="L29" s="2"/>
      <c r="M29" s="14">
        <v>0</v>
      </c>
      <c r="N29" s="14"/>
      <c r="O29" s="2"/>
      <c r="P29" s="14"/>
      <c r="Q29" s="4"/>
      <c r="R29" s="139"/>
      <c r="S29" s="308"/>
      <c r="T29" s="235"/>
    </row>
    <row r="30" spans="1:20" ht="69.75" customHeight="1">
      <c r="A30" s="19"/>
      <c r="B30" s="2"/>
      <c r="C30" s="65"/>
      <c r="D30" s="292"/>
      <c r="E30" s="316"/>
      <c r="F30" s="553" t="s">
        <v>406</v>
      </c>
      <c r="G30" s="554"/>
      <c r="H30" s="139">
        <v>0</v>
      </c>
      <c r="I30" s="14">
        <v>42</v>
      </c>
      <c r="J30" s="2"/>
      <c r="K30" s="14">
        <v>0</v>
      </c>
      <c r="L30" s="2"/>
      <c r="M30" s="14">
        <v>0</v>
      </c>
      <c r="N30" s="14"/>
      <c r="O30" s="2"/>
      <c r="P30" s="14"/>
      <c r="Q30" s="4"/>
      <c r="R30" s="139"/>
      <c r="S30" s="308"/>
      <c r="T30" s="235"/>
    </row>
    <row r="31" spans="1:20" ht="69.75" customHeight="1">
      <c r="A31" s="19"/>
      <c r="B31" s="2"/>
      <c r="C31" s="65"/>
      <c r="D31" s="196"/>
      <c r="E31" s="197"/>
      <c r="F31" s="551" t="s">
        <v>407</v>
      </c>
      <c r="G31" s="552"/>
      <c r="H31" s="106">
        <v>0</v>
      </c>
      <c r="I31" s="107">
        <v>7950</v>
      </c>
      <c r="J31" s="108"/>
      <c r="K31" s="107">
        <v>0</v>
      </c>
      <c r="L31" s="108"/>
      <c r="M31" s="107">
        <v>0</v>
      </c>
      <c r="N31" s="14"/>
      <c r="O31" s="2"/>
      <c r="P31" s="14"/>
      <c r="Q31" s="2"/>
      <c r="R31" s="6"/>
      <c r="S31" s="320"/>
      <c r="T31" s="321"/>
    </row>
    <row r="32" spans="1:20" ht="69.75" customHeight="1">
      <c r="A32" s="112" t="s">
        <v>392</v>
      </c>
      <c r="B32" s="79"/>
      <c r="C32" s="450" t="s">
        <v>393</v>
      </c>
      <c r="D32" s="118"/>
      <c r="E32" s="119"/>
      <c r="F32" s="119"/>
      <c r="G32" s="120"/>
      <c r="H32" s="80"/>
      <c r="I32" s="80"/>
      <c r="J32" s="79"/>
      <c r="K32" s="80"/>
      <c r="L32" s="79"/>
      <c r="M32" s="80"/>
      <c r="N32" s="80">
        <v>833000</v>
      </c>
      <c r="O32" s="79"/>
      <c r="P32" s="80"/>
      <c r="Q32" s="79"/>
      <c r="R32" s="116">
        <f>+N32+P32</f>
        <v>833000</v>
      </c>
      <c r="S32" s="525" t="s">
        <v>397</v>
      </c>
      <c r="T32" s="526"/>
    </row>
    <row r="33" spans="1:20" ht="69.75" customHeight="1">
      <c r="A33" s="301"/>
      <c r="B33" s="238"/>
      <c r="C33" s="302"/>
      <c r="D33" s="527" t="s">
        <v>395</v>
      </c>
      <c r="E33" s="528"/>
      <c r="F33" s="528"/>
      <c r="G33" s="529"/>
      <c r="H33" s="43"/>
      <c r="I33" s="43"/>
      <c r="J33" s="44"/>
      <c r="K33" s="43"/>
      <c r="L33" s="44"/>
      <c r="M33" s="43"/>
      <c r="N33" s="43"/>
      <c r="O33" s="44"/>
      <c r="P33" s="43"/>
      <c r="Q33" s="44"/>
      <c r="R33" s="103"/>
      <c r="S33" s="530"/>
      <c r="T33" s="531"/>
    </row>
    <row r="34" spans="1:20" ht="69.75" customHeight="1">
      <c r="A34" s="303"/>
      <c r="B34" s="253"/>
      <c r="C34" s="304"/>
      <c r="D34" s="75"/>
      <c r="E34" s="76"/>
      <c r="F34" s="534" t="s">
        <v>396</v>
      </c>
      <c r="G34" s="535"/>
      <c r="H34" s="24"/>
      <c r="I34" s="305">
        <v>1</v>
      </c>
      <c r="J34" s="36"/>
      <c r="K34" s="132"/>
      <c r="L34" s="36"/>
      <c r="M34" s="24"/>
      <c r="N34" s="24"/>
      <c r="O34" s="36"/>
      <c r="P34" s="24"/>
      <c r="Q34" s="78"/>
      <c r="R34" s="85"/>
      <c r="S34" s="532"/>
      <c r="T34" s="533"/>
    </row>
    <row r="35" spans="1:20" ht="66" customHeight="1">
      <c r="A35" s="443" t="s">
        <v>34</v>
      </c>
      <c r="B35" s="444"/>
      <c r="C35" s="445" t="s">
        <v>211</v>
      </c>
      <c r="D35" s="446"/>
      <c r="E35" s="444"/>
      <c r="F35" s="444"/>
      <c r="G35" s="447"/>
      <c r="H35" s="296"/>
      <c r="I35" s="296"/>
      <c r="J35" s="448"/>
      <c r="K35" s="296"/>
      <c r="L35" s="448"/>
      <c r="M35" s="296"/>
      <c r="N35" s="503">
        <f>+N38+N41+N44+N47+N53+N56+N50+N59+N62+N68</f>
        <v>32940000</v>
      </c>
      <c r="O35" s="503">
        <f>+O38+O44+O47+O53+O56</f>
        <v>0</v>
      </c>
      <c r="P35" s="503">
        <f>+P38+P44+P47+P53+P56+P50+P59+P62+P68</f>
        <v>819000</v>
      </c>
      <c r="Q35" s="503">
        <f t="shared" ref="Q35" si="0">+Q38+Q44+Q47+Q53+Q56+Q50+Q59+Q62</f>
        <v>0</v>
      </c>
      <c r="R35" s="499">
        <f>+N35+P35</f>
        <v>33759000</v>
      </c>
      <c r="S35" s="671" t="s">
        <v>122</v>
      </c>
      <c r="T35" s="672"/>
    </row>
    <row r="36" spans="1:20" ht="75.75" customHeight="1">
      <c r="A36" s="19"/>
      <c r="B36" s="2"/>
      <c r="C36" s="65"/>
      <c r="D36" s="626" t="s">
        <v>129</v>
      </c>
      <c r="E36" s="627"/>
      <c r="F36" s="627"/>
      <c r="G36" s="628"/>
      <c r="H36" s="14"/>
      <c r="I36" s="14"/>
      <c r="J36" s="2"/>
      <c r="K36" s="14"/>
      <c r="L36" s="2"/>
      <c r="M36" s="14"/>
      <c r="N36" s="14"/>
      <c r="O36" s="2"/>
      <c r="P36" s="14"/>
      <c r="Q36" s="2"/>
      <c r="R36" s="51"/>
      <c r="S36" s="541"/>
      <c r="T36" s="542"/>
    </row>
    <row r="37" spans="1:20" ht="35.25" customHeight="1">
      <c r="A37" s="20"/>
      <c r="B37" s="5"/>
      <c r="C37" s="66"/>
      <c r="D37" s="15"/>
      <c r="E37" s="16"/>
      <c r="F37" s="560" t="s">
        <v>130</v>
      </c>
      <c r="G37" s="561"/>
      <c r="H37" s="92">
        <v>25090</v>
      </c>
      <c r="I37" s="92">
        <v>25090</v>
      </c>
      <c r="J37" s="93"/>
      <c r="K37" s="92">
        <v>26000</v>
      </c>
      <c r="L37" s="93"/>
      <c r="M37" s="92">
        <v>26000</v>
      </c>
      <c r="N37" s="6"/>
      <c r="O37" s="5"/>
      <c r="P37" s="6"/>
      <c r="Q37" s="5"/>
      <c r="R37" s="52"/>
      <c r="S37" s="543"/>
      <c r="T37" s="544"/>
    </row>
    <row r="38" spans="1:20" ht="63.75" customHeight="1">
      <c r="A38" s="112" t="s">
        <v>92</v>
      </c>
      <c r="B38" s="79"/>
      <c r="C38" s="117" t="s">
        <v>17</v>
      </c>
      <c r="D38" s="118"/>
      <c r="E38" s="119"/>
      <c r="F38" s="119"/>
      <c r="G38" s="120"/>
      <c r="H38" s="80"/>
      <c r="I38" s="80"/>
      <c r="J38" s="79"/>
      <c r="K38" s="80"/>
      <c r="L38" s="79"/>
      <c r="M38" s="80"/>
      <c r="N38" s="80">
        <v>5800000</v>
      </c>
      <c r="O38" s="79"/>
      <c r="P38" s="80"/>
      <c r="Q38" s="79"/>
      <c r="R38" s="116">
        <f>+N38+P38</f>
        <v>5800000</v>
      </c>
      <c r="S38" s="536" t="s">
        <v>122</v>
      </c>
      <c r="T38" s="537"/>
    </row>
    <row r="39" spans="1:20" ht="42" customHeight="1">
      <c r="A39" s="21"/>
      <c r="B39" s="1"/>
      <c r="C39" s="67"/>
      <c r="D39" s="527" t="s">
        <v>20</v>
      </c>
      <c r="E39" s="727"/>
      <c r="F39" s="727"/>
      <c r="G39" s="728"/>
      <c r="H39" s="43"/>
      <c r="I39" s="43"/>
      <c r="J39" s="44"/>
      <c r="K39" s="43"/>
      <c r="L39" s="44"/>
      <c r="M39" s="43"/>
      <c r="N39" s="13"/>
      <c r="O39" s="1"/>
      <c r="P39" s="13"/>
      <c r="Q39" s="1"/>
      <c r="R39" s="54"/>
      <c r="S39" s="541"/>
      <c r="T39" s="542"/>
    </row>
    <row r="40" spans="1:20" ht="70.5" customHeight="1">
      <c r="A40" s="20"/>
      <c r="B40" s="5"/>
      <c r="C40" s="66"/>
      <c r="D40" s="45"/>
      <c r="E40" s="46"/>
      <c r="F40" s="692" t="s">
        <v>174</v>
      </c>
      <c r="G40" s="693"/>
      <c r="H40" s="92">
        <v>8</v>
      </c>
      <c r="I40" s="92">
        <v>9</v>
      </c>
      <c r="J40" s="93"/>
      <c r="K40" s="92">
        <v>10</v>
      </c>
      <c r="L40" s="93"/>
      <c r="M40" s="92">
        <v>10</v>
      </c>
      <c r="N40" s="6"/>
      <c r="O40" s="5"/>
      <c r="P40" s="6"/>
      <c r="Q40" s="5"/>
      <c r="R40" s="52"/>
      <c r="S40" s="543"/>
      <c r="T40" s="544"/>
    </row>
    <row r="41" spans="1:20" ht="70.5" customHeight="1">
      <c r="A41" s="112" t="s">
        <v>361</v>
      </c>
      <c r="B41" s="79"/>
      <c r="C41" s="117" t="s">
        <v>1</v>
      </c>
      <c r="D41" s="118"/>
      <c r="E41" s="119"/>
      <c r="F41" s="119"/>
      <c r="G41" s="120"/>
      <c r="H41" s="80"/>
      <c r="I41" s="80"/>
      <c r="J41" s="79"/>
      <c r="K41" s="80"/>
      <c r="L41" s="79"/>
      <c r="M41" s="80"/>
      <c r="N41" s="80">
        <v>6350000</v>
      </c>
      <c r="O41" s="79"/>
      <c r="P41" s="80"/>
      <c r="Q41" s="79"/>
      <c r="R41" s="116">
        <f>+N41+P41</f>
        <v>6350000</v>
      </c>
      <c r="S41" s="536" t="s">
        <v>122</v>
      </c>
      <c r="T41" s="537"/>
    </row>
    <row r="42" spans="1:20" ht="70.5" customHeight="1">
      <c r="A42" s="21"/>
      <c r="B42" s="1"/>
      <c r="C42" s="67"/>
      <c r="D42" s="538" t="s">
        <v>362</v>
      </c>
      <c r="E42" s="539"/>
      <c r="F42" s="539"/>
      <c r="G42" s="540"/>
      <c r="H42" s="43"/>
      <c r="I42" s="43"/>
      <c r="J42" s="44"/>
      <c r="K42" s="43"/>
      <c r="L42" s="44"/>
      <c r="M42" s="43"/>
      <c r="N42" s="13"/>
      <c r="O42" s="1"/>
      <c r="P42" s="13"/>
      <c r="Q42" s="1"/>
      <c r="R42" s="54"/>
      <c r="S42" s="541"/>
      <c r="T42" s="542"/>
    </row>
    <row r="43" spans="1:20" ht="70.5" customHeight="1">
      <c r="A43" s="20"/>
      <c r="B43" s="5"/>
      <c r="C43" s="66"/>
      <c r="D43" s="249"/>
      <c r="E43" s="254"/>
      <c r="F43" s="545" t="s">
        <v>363</v>
      </c>
      <c r="G43" s="546"/>
      <c r="H43" s="92"/>
      <c r="I43" s="92">
        <v>4770</v>
      </c>
      <c r="J43" s="93"/>
      <c r="K43" s="92"/>
      <c r="L43" s="93"/>
      <c r="M43" s="92"/>
      <c r="N43" s="6"/>
      <c r="O43" s="5"/>
      <c r="P43" s="6"/>
      <c r="Q43" s="5"/>
      <c r="R43" s="52"/>
      <c r="S43" s="543"/>
      <c r="T43" s="544"/>
    </row>
    <row r="44" spans="1:20" ht="51" customHeight="1">
      <c r="A44" s="112" t="s">
        <v>93</v>
      </c>
      <c r="B44" s="79"/>
      <c r="C44" s="117" t="s">
        <v>6</v>
      </c>
      <c r="D44" s="118"/>
      <c r="E44" s="119"/>
      <c r="F44" s="119"/>
      <c r="G44" s="120"/>
      <c r="H44" s="80"/>
      <c r="I44" s="80"/>
      <c r="J44" s="79"/>
      <c r="K44" s="80"/>
      <c r="L44" s="79"/>
      <c r="M44" s="80"/>
      <c r="N44" s="80">
        <v>11910000</v>
      </c>
      <c r="O44" s="79"/>
      <c r="P44" s="80"/>
      <c r="Q44" s="79"/>
      <c r="R44" s="116">
        <f>+N44+P44</f>
        <v>11910000</v>
      </c>
      <c r="S44" s="536" t="s">
        <v>90</v>
      </c>
      <c r="T44" s="537"/>
    </row>
    <row r="45" spans="1:20" ht="33" customHeight="1">
      <c r="A45" s="21"/>
      <c r="B45" s="1"/>
      <c r="C45" s="67"/>
      <c r="D45" s="592" t="s">
        <v>175</v>
      </c>
      <c r="E45" s="593"/>
      <c r="F45" s="593"/>
      <c r="G45" s="594"/>
      <c r="H45" s="13"/>
      <c r="I45" s="13"/>
      <c r="J45" s="1"/>
      <c r="K45" s="13"/>
      <c r="L45" s="1"/>
      <c r="M45" s="13"/>
      <c r="N45" s="13"/>
      <c r="O45" s="1"/>
      <c r="P45" s="13"/>
      <c r="Q45" s="1"/>
      <c r="R45" s="54"/>
      <c r="S45" s="541"/>
      <c r="T45" s="542"/>
    </row>
    <row r="46" spans="1:20" ht="41.25" customHeight="1">
      <c r="A46" s="20"/>
      <c r="B46" s="5"/>
      <c r="C46" s="66"/>
      <c r="D46" s="15"/>
      <c r="E46" s="16"/>
      <c r="F46" s="560" t="s">
        <v>19</v>
      </c>
      <c r="G46" s="561"/>
      <c r="H46" s="6">
        <v>500</v>
      </c>
      <c r="I46" s="6">
        <v>600</v>
      </c>
      <c r="J46" s="5"/>
      <c r="K46" s="6">
        <v>500</v>
      </c>
      <c r="L46" s="5"/>
      <c r="M46" s="6">
        <v>500</v>
      </c>
      <c r="N46" s="6"/>
      <c r="O46" s="5"/>
      <c r="P46" s="6"/>
      <c r="Q46" s="5"/>
      <c r="R46" s="52"/>
      <c r="S46" s="543"/>
      <c r="T46" s="544"/>
    </row>
    <row r="47" spans="1:20" ht="54.75" customHeight="1">
      <c r="A47" s="112" t="s">
        <v>94</v>
      </c>
      <c r="B47" s="79"/>
      <c r="C47" s="117" t="s">
        <v>2</v>
      </c>
      <c r="D47" s="118"/>
      <c r="E47" s="119"/>
      <c r="F47" s="119"/>
      <c r="G47" s="120"/>
      <c r="H47" s="80"/>
      <c r="I47" s="80"/>
      <c r="J47" s="79"/>
      <c r="K47" s="80"/>
      <c r="L47" s="79"/>
      <c r="M47" s="80"/>
      <c r="N47" s="80">
        <v>2445000</v>
      </c>
      <c r="O47" s="79"/>
      <c r="P47" s="80"/>
      <c r="Q47" s="79"/>
      <c r="R47" s="116">
        <f>+N47+P47</f>
        <v>2445000</v>
      </c>
      <c r="S47" s="536" t="s">
        <v>122</v>
      </c>
      <c r="T47" s="537"/>
    </row>
    <row r="48" spans="1:20" ht="24.75" customHeight="1">
      <c r="A48" s="21"/>
      <c r="B48" s="1"/>
      <c r="C48" s="67"/>
      <c r="D48" s="592" t="s">
        <v>151</v>
      </c>
      <c r="E48" s="593"/>
      <c r="F48" s="593"/>
      <c r="G48" s="594"/>
      <c r="H48" s="13"/>
      <c r="I48" s="13"/>
      <c r="J48" s="1"/>
      <c r="K48" s="13"/>
      <c r="L48" s="1"/>
      <c r="M48" s="13"/>
      <c r="N48" s="13"/>
      <c r="O48" s="1"/>
      <c r="P48" s="13"/>
      <c r="Q48" s="1"/>
      <c r="R48" s="54"/>
      <c r="S48" s="541"/>
      <c r="T48" s="542"/>
    </row>
    <row r="49" spans="1:21" ht="26.25" customHeight="1">
      <c r="A49" s="20"/>
      <c r="B49" s="5"/>
      <c r="C49" s="66"/>
      <c r="D49" s="15"/>
      <c r="E49" s="16"/>
      <c r="F49" s="560" t="s">
        <v>152</v>
      </c>
      <c r="G49" s="629"/>
      <c r="H49" s="6">
        <v>34</v>
      </c>
      <c r="I49" s="6">
        <v>30</v>
      </c>
      <c r="J49" s="5"/>
      <c r="K49" s="6">
        <v>30</v>
      </c>
      <c r="L49" s="5"/>
      <c r="M49" s="6">
        <v>30</v>
      </c>
      <c r="N49" s="6"/>
      <c r="O49" s="5"/>
      <c r="P49" s="6"/>
      <c r="Q49" s="5"/>
      <c r="R49" s="52"/>
      <c r="S49" s="543"/>
      <c r="T49" s="544"/>
    </row>
    <row r="50" spans="1:21" ht="74.25" customHeight="1">
      <c r="A50" s="112" t="s">
        <v>176</v>
      </c>
      <c r="B50" s="79"/>
      <c r="C50" s="450" t="s">
        <v>365</v>
      </c>
      <c r="D50" s="118"/>
      <c r="E50" s="119"/>
      <c r="F50" s="119"/>
      <c r="G50" s="120"/>
      <c r="H50" s="80"/>
      <c r="I50" s="80"/>
      <c r="J50" s="79"/>
      <c r="K50" s="80"/>
      <c r="L50" s="79"/>
      <c r="M50" s="80"/>
      <c r="N50" s="80">
        <v>4370000</v>
      </c>
      <c r="O50" s="79"/>
      <c r="P50" s="80"/>
      <c r="Q50" s="79"/>
      <c r="R50" s="116">
        <f>+N50+P50</f>
        <v>4370000</v>
      </c>
      <c r="S50" s="525" t="s">
        <v>265</v>
      </c>
      <c r="T50" s="526"/>
    </row>
    <row r="51" spans="1:21" ht="48" customHeight="1">
      <c r="A51" s="101"/>
      <c r="B51" s="44"/>
      <c r="C51" s="102"/>
      <c r="D51" s="700" t="s">
        <v>177</v>
      </c>
      <c r="E51" s="729"/>
      <c r="F51" s="729"/>
      <c r="G51" s="730"/>
      <c r="H51" s="43"/>
      <c r="I51" s="43"/>
      <c r="J51" s="44"/>
      <c r="K51" s="43"/>
      <c r="L51" s="44"/>
      <c r="M51" s="43"/>
      <c r="N51" s="43"/>
      <c r="O51" s="44"/>
      <c r="P51" s="43"/>
      <c r="Q51" s="44"/>
      <c r="R51" s="103"/>
      <c r="S51" s="530"/>
      <c r="T51" s="531"/>
    </row>
    <row r="52" spans="1:21" s="90" customFormat="1" ht="79.5" customHeight="1">
      <c r="A52" s="47"/>
      <c r="B52" s="36"/>
      <c r="C52" s="70"/>
      <c r="D52" s="45"/>
      <c r="E52" s="46"/>
      <c r="F52" s="692" t="s">
        <v>178</v>
      </c>
      <c r="G52" s="693"/>
      <c r="H52" s="24"/>
      <c r="I52" s="132" t="s">
        <v>169</v>
      </c>
      <c r="J52" s="36"/>
      <c r="K52" s="132"/>
      <c r="L52" s="36"/>
      <c r="M52" s="24"/>
      <c r="N52" s="24"/>
      <c r="O52" s="36"/>
      <c r="P52" s="24"/>
      <c r="Q52" s="78"/>
      <c r="R52" s="85"/>
      <c r="S52" s="731"/>
      <c r="T52" s="732"/>
    </row>
    <row r="53" spans="1:21" ht="50.25" hidden="1" customHeight="1" thickBot="1">
      <c r="A53" s="26"/>
      <c r="B53" s="27"/>
      <c r="C53" s="38"/>
      <c r="D53" s="28"/>
      <c r="E53" s="29"/>
      <c r="F53" s="29"/>
      <c r="G53" s="30"/>
      <c r="H53" s="32"/>
      <c r="I53" s="32"/>
      <c r="J53" s="56"/>
      <c r="K53" s="59"/>
      <c r="L53" s="56"/>
      <c r="M53" s="59"/>
      <c r="N53" s="59"/>
      <c r="O53" s="59"/>
      <c r="P53" s="59"/>
      <c r="Q53" s="59"/>
      <c r="R53" s="53">
        <f>+N53+P53</f>
        <v>0</v>
      </c>
      <c r="S53" s="663"/>
      <c r="T53" s="664"/>
    </row>
    <row r="54" spans="1:21" ht="55.5" hidden="1" customHeight="1">
      <c r="A54" s="101"/>
      <c r="B54" s="44"/>
      <c r="C54" s="102"/>
      <c r="D54" s="683"/>
      <c r="E54" s="684"/>
      <c r="F54" s="684"/>
      <c r="G54" s="685"/>
      <c r="H54" s="256"/>
      <c r="I54" s="256"/>
      <c r="J54" s="5"/>
      <c r="K54" s="33"/>
      <c r="L54" s="5"/>
      <c r="M54" s="33"/>
      <c r="N54" s="6"/>
      <c r="O54" s="5"/>
      <c r="P54" s="6"/>
      <c r="Q54" s="5"/>
      <c r="R54" s="52"/>
      <c r="S54" s="581"/>
      <c r="T54" s="582"/>
      <c r="U54" s="81"/>
    </row>
    <row r="55" spans="1:21" ht="44.25" hidden="1" customHeight="1" thickBot="1">
      <c r="A55" s="47"/>
      <c r="B55" s="36"/>
      <c r="C55" s="70"/>
      <c r="D55" s="257"/>
      <c r="E55" s="258"/>
      <c r="F55" s="698"/>
      <c r="G55" s="699"/>
      <c r="H55" s="259"/>
      <c r="I55" s="260"/>
      <c r="J55" s="93"/>
      <c r="K55" s="92"/>
      <c r="L55" s="93"/>
      <c r="M55" s="92"/>
      <c r="N55" s="24"/>
      <c r="O55" s="36"/>
      <c r="P55" s="24"/>
      <c r="Q55" s="36"/>
      <c r="R55" s="55"/>
      <c r="S55" s="581"/>
      <c r="T55" s="582"/>
    </row>
    <row r="56" spans="1:21" ht="49.5" customHeight="1">
      <c r="A56" s="343" t="s">
        <v>95</v>
      </c>
      <c r="B56" s="324"/>
      <c r="C56" s="344" t="s">
        <v>96</v>
      </c>
      <c r="D56" s="333"/>
      <c r="E56" s="334"/>
      <c r="F56" s="345"/>
      <c r="G56" s="346"/>
      <c r="H56" s="323"/>
      <c r="I56" s="323"/>
      <c r="J56" s="324"/>
      <c r="K56" s="323"/>
      <c r="L56" s="324"/>
      <c r="M56" s="323"/>
      <c r="N56" s="323">
        <v>900000</v>
      </c>
      <c r="O56" s="324"/>
      <c r="P56" s="323"/>
      <c r="Q56" s="324"/>
      <c r="R56" s="451">
        <f>+N56+P56</f>
        <v>900000</v>
      </c>
      <c r="S56" s="536" t="s">
        <v>122</v>
      </c>
      <c r="T56" s="537"/>
    </row>
    <row r="57" spans="1:21" ht="38.25" customHeight="1">
      <c r="A57" s="350"/>
      <c r="B57" s="327"/>
      <c r="C57" s="163"/>
      <c r="D57" s="592" t="s">
        <v>97</v>
      </c>
      <c r="E57" s="647"/>
      <c r="F57" s="647"/>
      <c r="G57" s="648"/>
      <c r="H57" s="12"/>
      <c r="I57" s="13"/>
      <c r="J57" s="327"/>
      <c r="K57" s="12"/>
      <c r="L57" s="327"/>
      <c r="M57" s="12"/>
      <c r="N57" s="13"/>
      <c r="O57" s="327"/>
      <c r="P57" s="12"/>
      <c r="Q57" s="327"/>
      <c r="R57" s="12"/>
      <c r="S57" s="309"/>
      <c r="T57" s="235"/>
    </row>
    <row r="58" spans="1:21" ht="52.5" customHeight="1">
      <c r="A58" s="351"/>
      <c r="B58" s="16"/>
      <c r="C58" s="121"/>
      <c r="D58" s="15"/>
      <c r="E58" s="16"/>
      <c r="F58" s="686" t="s">
        <v>131</v>
      </c>
      <c r="G58" s="687"/>
      <c r="H58" s="179">
        <v>16</v>
      </c>
      <c r="I58" s="6">
        <v>15</v>
      </c>
      <c r="J58" s="16"/>
      <c r="K58" s="179">
        <v>11</v>
      </c>
      <c r="L58" s="16"/>
      <c r="M58" s="179">
        <v>9</v>
      </c>
      <c r="N58" s="6"/>
      <c r="O58" s="16"/>
      <c r="P58" s="179"/>
      <c r="Q58" s="16"/>
      <c r="R58" s="179"/>
      <c r="S58" s="309"/>
      <c r="T58" s="235"/>
    </row>
    <row r="59" spans="1:21" ht="52.5" hidden="1" customHeight="1" thickBot="1">
      <c r="A59" s="347"/>
      <c r="B59" s="56"/>
      <c r="C59" s="62"/>
      <c r="D59" s="57"/>
      <c r="E59" s="58"/>
      <c r="F59" s="348"/>
      <c r="G59" s="349"/>
      <c r="H59" s="59"/>
      <c r="I59" s="59"/>
      <c r="J59" s="56"/>
      <c r="K59" s="59"/>
      <c r="L59" s="56"/>
      <c r="M59" s="59"/>
      <c r="N59" s="59"/>
      <c r="O59" s="56"/>
      <c r="P59" s="59"/>
      <c r="Q59" s="56"/>
      <c r="R59" s="342">
        <f>+N59+P59</f>
        <v>0</v>
      </c>
      <c r="S59" s="663" t="s">
        <v>212</v>
      </c>
      <c r="T59" s="664"/>
    </row>
    <row r="60" spans="1:21" ht="52.5" hidden="1" customHeight="1" thickBot="1">
      <c r="A60" s="26"/>
      <c r="B60" s="5"/>
      <c r="C60" s="66"/>
      <c r="D60" s="736"/>
      <c r="E60" s="737"/>
      <c r="F60" s="737"/>
      <c r="G60" s="738"/>
      <c r="H60" s="6"/>
      <c r="I60" s="6"/>
      <c r="J60" s="5"/>
      <c r="K60" s="6"/>
      <c r="L60" s="5"/>
      <c r="M60" s="6"/>
      <c r="N60" s="6"/>
      <c r="O60" s="5"/>
      <c r="P60" s="6"/>
      <c r="Q60" s="5"/>
      <c r="R60" s="52"/>
      <c r="S60" s="168"/>
      <c r="T60" s="169"/>
    </row>
    <row r="61" spans="1:21" ht="52.5" hidden="1" customHeight="1" thickBot="1">
      <c r="A61" s="355"/>
      <c r="B61" s="5"/>
      <c r="C61" s="66"/>
      <c r="D61" s="15"/>
      <c r="E61" s="16"/>
      <c r="F61" s="739"/>
      <c r="G61" s="740"/>
      <c r="H61" s="6"/>
      <c r="I61" s="6"/>
      <c r="J61" s="5"/>
      <c r="K61" s="6"/>
      <c r="L61" s="5"/>
      <c r="M61" s="6"/>
      <c r="N61" s="6"/>
      <c r="O61" s="5"/>
      <c r="P61" s="6"/>
      <c r="Q61" s="5"/>
      <c r="R61" s="52"/>
      <c r="S61" s="311"/>
      <c r="T61" s="310"/>
    </row>
    <row r="62" spans="1:21" ht="52.5" customHeight="1">
      <c r="A62" s="357" t="s">
        <v>268</v>
      </c>
      <c r="B62" s="354"/>
      <c r="C62" s="332" t="s">
        <v>366</v>
      </c>
      <c r="D62" s="118"/>
      <c r="E62" s="119"/>
      <c r="F62" s="173"/>
      <c r="G62" s="174"/>
      <c r="H62" s="323"/>
      <c r="I62" s="323"/>
      <c r="J62" s="324"/>
      <c r="K62" s="323"/>
      <c r="L62" s="324"/>
      <c r="M62" s="323"/>
      <c r="N62" s="323">
        <v>900000</v>
      </c>
      <c r="O62" s="324"/>
      <c r="P62" s="323"/>
      <c r="Q62" s="324"/>
      <c r="R62" s="451">
        <f>+N62+P62</f>
        <v>900000</v>
      </c>
      <c r="S62" s="536" t="s">
        <v>212</v>
      </c>
      <c r="T62" s="537"/>
    </row>
    <row r="63" spans="1:21" ht="52.5" customHeight="1">
      <c r="A63" s="316"/>
      <c r="B63" s="16"/>
      <c r="C63" s="163"/>
      <c r="D63" s="619" t="s">
        <v>215</v>
      </c>
      <c r="E63" s="620"/>
      <c r="F63" s="620"/>
      <c r="G63" s="620"/>
      <c r="H63" s="13"/>
      <c r="I63" s="13"/>
      <c r="J63" s="327"/>
      <c r="K63" s="13"/>
      <c r="L63" s="327"/>
      <c r="M63" s="13"/>
      <c r="N63" s="13"/>
      <c r="O63" s="327"/>
      <c r="P63" s="13"/>
      <c r="Q63" s="327"/>
      <c r="R63" s="325"/>
      <c r="S63" s="311"/>
      <c r="T63" s="235"/>
    </row>
    <row r="64" spans="1:21" ht="52.5" customHeight="1">
      <c r="A64" s="316"/>
      <c r="B64" s="167"/>
      <c r="C64" s="121"/>
      <c r="D64" s="249"/>
      <c r="E64" s="254"/>
      <c r="F64" s="545" t="s">
        <v>216</v>
      </c>
      <c r="G64" s="621"/>
      <c r="H64" s="6"/>
      <c r="I64" s="6">
        <v>1</v>
      </c>
      <c r="J64" s="16"/>
      <c r="K64" s="6"/>
      <c r="L64" s="16"/>
      <c r="M64" s="6"/>
      <c r="N64" s="6"/>
      <c r="O64" s="16"/>
      <c r="P64" s="6"/>
      <c r="Q64" s="16"/>
      <c r="R64" s="329"/>
      <c r="S64" s="320"/>
      <c r="T64" s="321"/>
    </row>
    <row r="65" spans="1:20" ht="172.5" hidden="1" customHeight="1" thickBot="1">
      <c r="A65" s="347"/>
      <c r="B65" s="56"/>
      <c r="C65" s="62" t="s">
        <v>211</v>
      </c>
      <c r="D65" s="57"/>
      <c r="E65" s="58"/>
      <c r="F65" s="348"/>
      <c r="G65" s="349"/>
      <c r="H65" s="59"/>
      <c r="I65" s="59"/>
      <c r="J65" s="56"/>
      <c r="K65" s="59"/>
      <c r="L65" s="56"/>
      <c r="M65" s="59"/>
      <c r="N65" s="59"/>
      <c r="O65" s="56"/>
      <c r="P65" s="59"/>
      <c r="Q65" s="56"/>
      <c r="R65" s="342">
        <f>+N65+P65</f>
        <v>0</v>
      </c>
      <c r="S65" s="663" t="s">
        <v>212</v>
      </c>
      <c r="T65" s="664"/>
    </row>
    <row r="66" spans="1:20" ht="96" hidden="1" customHeight="1" thickBot="1">
      <c r="A66" s="26"/>
      <c r="B66" s="5"/>
      <c r="C66" s="66"/>
      <c r="D66" s="608"/>
      <c r="E66" s="609"/>
      <c r="F66" s="609"/>
      <c r="G66" s="610"/>
      <c r="H66" s="6"/>
      <c r="I66" s="6"/>
      <c r="J66" s="5"/>
      <c r="K66" s="6"/>
      <c r="L66" s="5"/>
      <c r="M66" s="6"/>
      <c r="N66" s="6"/>
      <c r="O66" s="5"/>
      <c r="P66" s="6"/>
      <c r="Q66" s="5"/>
      <c r="R66" s="52"/>
      <c r="S66" s="277"/>
      <c r="T66" s="278"/>
    </row>
    <row r="67" spans="1:20" ht="52.5" hidden="1" customHeight="1" thickBot="1">
      <c r="A67" s="26"/>
      <c r="B67" s="5"/>
      <c r="C67" s="66"/>
      <c r="D67" s="175"/>
      <c r="E67" s="176"/>
      <c r="F67" s="733"/>
      <c r="G67" s="734"/>
      <c r="H67" s="6"/>
      <c r="I67" s="6">
        <v>1</v>
      </c>
      <c r="J67" s="5"/>
      <c r="K67" s="6"/>
      <c r="L67" s="5"/>
      <c r="M67" s="6"/>
      <c r="N67" s="6"/>
      <c r="O67" s="5"/>
      <c r="P67" s="6"/>
      <c r="Q67" s="5"/>
      <c r="R67" s="52"/>
      <c r="S67" s="311"/>
      <c r="T67" s="310"/>
    </row>
    <row r="68" spans="1:20" ht="168" customHeight="1">
      <c r="A68" s="331" t="s">
        <v>343</v>
      </c>
      <c r="B68" s="56"/>
      <c r="C68" s="298" t="s">
        <v>367</v>
      </c>
      <c r="D68" s="57"/>
      <c r="E68" s="58"/>
      <c r="F68" s="173"/>
      <c r="G68" s="174"/>
      <c r="H68" s="59"/>
      <c r="I68" s="59"/>
      <c r="J68" s="56"/>
      <c r="K68" s="59"/>
      <c r="L68" s="56"/>
      <c r="M68" s="59"/>
      <c r="N68" s="59">
        <v>265000</v>
      </c>
      <c r="O68" s="56"/>
      <c r="P68" s="59">
        <v>819000</v>
      </c>
      <c r="Q68" s="56"/>
      <c r="R68" s="116">
        <f>+N68+P68</f>
        <v>1084000</v>
      </c>
      <c r="S68" s="525" t="s">
        <v>265</v>
      </c>
      <c r="T68" s="526"/>
    </row>
    <row r="69" spans="1:20" ht="73.5" customHeight="1">
      <c r="A69" s="317"/>
      <c r="B69" s="16"/>
      <c r="C69" s="141"/>
      <c r="D69" s="557" t="s">
        <v>344</v>
      </c>
      <c r="E69" s="558"/>
      <c r="F69" s="558"/>
      <c r="G69" s="559"/>
      <c r="H69" s="14"/>
      <c r="I69" s="14">
        <v>1</v>
      </c>
      <c r="J69" s="3"/>
      <c r="K69" s="139"/>
      <c r="L69" s="3"/>
      <c r="M69" s="139"/>
      <c r="N69" s="14"/>
      <c r="O69" s="3"/>
      <c r="P69" s="139"/>
      <c r="Q69" s="3"/>
      <c r="R69" s="139"/>
      <c r="S69" s="309"/>
      <c r="T69" s="235"/>
    </row>
    <row r="70" spans="1:20" ht="52.5" customHeight="1">
      <c r="A70" s="358"/>
      <c r="B70" s="16"/>
      <c r="C70" s="353"/>
      <c r="D70" s="249"/>
      <c r="E70" s="254"/>
      <c r="F70" s="545" t="s">
        <v>345</v>
      </c>
      <c r="G70" s="546"/>
      <c r="H70" s="6"/>
      <c r="I70" s="6"/>
      <c r="J70" s="16"/>
      <c r="K70" s="179"/>
      <c r="L70" s="16"/>
      <c r="M70" s="179"/>
      <c r="N70" s="6"/>
      <c r="O70" s="16"/>
      <c r="P70" s="179"/>
      <c r="Q70" s="16"/>
      <c r="R70" s="179"/>
      <c r="S70" s="330"/>
      <c r="T70" s="321"/>
    </row>
    <row r="71" spans="1:20" ht="64.5" customHeight="1">
      <c r="A71" s="452" t="s">
        <v>35</v>
      </c>
      <c r="B71" s="448"/>
      <c r="C71" s="453" t="s">
        <v>3</v>
      </c>
      <c r="D71" s="454"/>
      <c r="E71" s="455"/>
      <c r="F71" s="455"/>
      <c r="G71" s="456"/>
      <c r="H71" s="231"/>
      <c r="I71" s="457"/>
      <c r="J71" s="458"/>
      <c r="K71" s="231"/>
      <c r="L71" s="458"/>
      <c r="M71" s="231"/>
      <c r="N71" s="499">
        <f>+N75+N78+N81</f>
        <v>26850000</v>
      </c>
      <c r="O71" s="499" t="e">
        <f>+#REF!+O75+#REF!</f>
        <v>#REF!</v>
      </c>
      <c r="P71" s="499">
        <f>+P75+P78+P81</f>
        <v>0</v>
      </c>
      <c r="Q71" s="499" t="e">
        <f>+#REF!+Q75+#REF!</f>
        <v>#REF!</v>
      </c>
      <c r="R71" s="499">
        <f>+N71+P71</f>
        <v>26850000</v>
      </c>
      <c r="S71" s="671" t="s">
        <v>212</v>
      </c>
      <c r="T71" s="672"/>
    </row>
    <row r="72" spans="1:20" ht="63" customHeight="1">
      <c r="A72" s="21"/>
      <c r="B72" s="1"/>
      <c r="C72" s="67"/>
      <c r="D72" s="538" t="s">
        <v>85</v>
      </c>
      <c r="E72" s="539"/>
      <c r="F72" s="539"/>
      <c r="G72" s="540"/>
      <c r="H72" s="233"/>
      <c r="I72" s="326"/>
      <c r="J72" s="359"/>
      <c r="K72" s="233"/>
      <c r="L72" s="238"/>
      <c r="M72" s="233"/>
      <c r="N72" s="13"/>
      <c r="O72" s="1"/>
      <c r="P72" s="13"/>
      <c r="Q72" s="1"/>
      <c r="R72" s="54"/>
      <c r="S72" s="581"/>
      <c r="T72" s="582"/>
    </row>
    <row r="73" spans="1:20" ht="63" customHeight="1">
      <c r="A73" s="19"/>
      <c r="B73" s="2"/>
      <c r="C73" s="65"/>
      <c r="D73" s="292"/>
      <c r="E73" s="293"/>
      <c r="F73" s="545" t="s">
        <v>36</v>
      </c>
      <c r="G73" s="546"/>
      <c r="H73" s="294" t="s">
        <v>356</v>
      </c>
      <c r="I73" s="360" t="s">
        <v>378</v>
      </c>
      <c r="J73" s="295" t="s">
        <v>357</v>
      </c>
      <c r="K73" s="300" t="s">
        <v>379</v>
      </c>
      <c r="L73" s="300" t="s">
        <v>380</v>
      </c>
      <c r="M73" s="300" t="s">
        <v>380</v>
      </c>
      <c r="N73" s="14"/>
      <c r="O73" s="2"/>
      <c r="P73" s="14"/>
      <c r="Q73" s="2"/>
      <c r="R73" s="51"/>
      <c r="S73" s="581"/>
      <c r="T73" s="582"/>
    </row>
    <row r="74" spans="1:20" ht="90.75" hidden="1" customHeight="1" thickBot="1">
      <c r="A74" s="20"/>
      <c r="B74" s="5"/>
      <c r="C74" s="66"/>
      <c r="D74" s="249"/>
      <c r="E74" s="254"/>
      <c r="F74" s="545"/>
      <c r="G74" s="546"/>
      <c r="H74" s="294"/>
      <c r="I74" s="294"/>
      <c r="J74" s="294"/>
      <c r="K74" s="294"/>
      <c r="L74" s="253"/>
      <c r="M74" s="294"/>
      <c r="N74" s="6"/>
      <c r="O74" s="5"/>
      <c r="P74" s="6"/>
      <c r="Q74" s="5"/>
      <c r="R74" s="52"/>
      <c r="S74" s="581"/>
      <c r="T74" s="582"/>
    </row>
    <row r="75" spans="1:20" ht="63" customHeight="1">
      <c r="A75" s="112" t="s">
        <v>98</v>
      </c>
      <c r="B75" s="79"/>
      <c r="C75" s="117" t="s">
        <v>1</v>
      </c>
      <c r="D75" s="118"/>
      <c r="E75" s="119"/>
      <c r="F75" s="119"/>
      <c r="G75" s="120"/>
      <c r="H75" s="80"/>
      <c r="I75" s="80"/>
      <c r="J75" s="79"/>
      <c r="K75" s="80"/>
      <c r="L75" s="79"/>
      <c r="M75" s="80"/>
      <c r="N75" s="80">
        <v>2400000</v>
      </c>
      <c r="O75" s="79"/>
      <c r="P75" s="80"/>
      <c r="Q75" s="79"/>
      <c r="R75" s="116">
        <f>+N75+P75</f>
        <v>2400000</v>
      </c>
      <c r="S75" s="536" t="s">
        <v>150</v>
      </c>
      <c r="T75" s="537"/>
    </row>
    <row r="76" spans="1:20" ht="49.5" customHeight="1">
      <c r="A76" s="21"/>
      <c r="B76" s="1"/>
      <c r="C76" s="67"/>
      <c r="D76" s="592" t="s">
        <v>132</v>
      </c>
      <c r="E76" s="593"/>
      <c r="F76" s="593"/>
      <c r="G76" s="594"/>
      <c r="H76" s="13"/>
      <c r="I76" s="13"/>
      <c r="J76" s="1"/>
      <c r="K76" s="13"/>
      <c r="L76" s="1"/>
      <c r="M76" s="13"/>
      <c r="N76" s="13"/>
      <c r="O76" s="1"/>
      <c r="P76" s="13"/>
      <c r="Q76" s="1"/>
      <c r="R76" s="54"/>
      <c r="S76" s="581"/>
      <c r="T76" s="582"/>
    </row>
    <row r="77" spans="1:20" s="90" customFormat="1" ht="45" customHeight="1">
      <c r="A77" s="47"/>
      <c r="B77" s="36"/>
      <c r="C77" s="70"/>
      <c r="D77" s="45"/>
      <c r="E77" s="46"/>
      <c r="F77" s="692" t="s">
        <v>133</v>
      </c>
      <c r="G77" s="693"/>
      <c r="H77" s="294">
        <v>15</v>
      </c>
      <c r="I77" s="294">
        <v>10</v>
      </c>
      <c r="J77" s="294" t="s">
        <v>37</v>
      </c>
      <c r="K77" s="295">
        <v>10</v>
      </c>
      <c r="L77" s="253"/>
      <c r="M77" s="295">
        <v>10</v>
      </c>
      <c r="N77" s="24"/>
      <c r="O77" s="36"/>
      <c r="P77" s="24"/>
      <c r="Q77" s="36"/>
      <c r="R77" s="55"/>
      <c r="S77" s="581"/>
      <c r="T77" s="582"/>
    </row>
    <row r="78" spans="1:20" s="90" customFormat="1" ht="112.5" customHeight="1">
      <c r="A78" s="112" t="s">
        <v>206</v>
      </c>
      <c r="B78" s="79"/>
      <c r="C78" s="117" t="s">
        <v>1</v>
      </c>
      <c r="D78" s="118"/>
      <c r="E78" s="119"/>
      <c r="F78" s="119"/>
      <c r="G78" s="120"/>
      <c r="H78" s="80"/>
      <c r="I78" s="80"/>
      <c r="J78" s="79"/>
      <c r="K78" s="80"/>
      <c r="L78" s="79"/>
      <c r="M78" s="80"/>
      <c r="N78" s="80">
        <v>24450000</v>
      </c>
      <c r="O78" s="79"/>
      <c r="P78" s="80"/>
      <c r="Q78" s="79"/>
      <c r="R78" s="116">
        <f>+N78+P78</f>
        <v>24450000</v>
      </c>
      <c r="S78" s="536" t="s">
        <v>150</v>
      </c>
      <c r="T78" s="537"/>
    </row>
    <row r="79" spans="1:20" s="90" customFormat="1" ht="79.5" customHeight="1">
      <c r="A79" s="21"/>
      <c r="B79" s="1"/>
      <c r="C79" s="67"/>
      <c r="D79" s="592" t="s">
        <v>179</v>
      </c>
      <c r="E79" s="593"/>
      <c r="F79" s="593"/>
      <c r="G79" s="594"/>
      <c r="H79" s="13"/>
      <c r="I79" s="13"/>
      <c r="J79" s="1"/>
      <c r="K79" s="13"/>
      <c r="L79" s="1"/>
      <c r="M79" s="13"/>
      <c r="N79" s="13"/>
      <c r="O79" s="1"/>
      <c r="P79" s="13"/>
      <c r="Q79" s="1"/>
      <c r="R79" s="54"/>
      <c r="S79" s="541"/>
      <c r="T79" s="542"/>
    </row>
    <row r="80" spans="1:20" s="90" customFormat="1" ht="45" customHeight="1">
      <c r="A80" s="47"/>
      <c r="B80" s="36"/>
      <c r="C80" s="70"/>
      <c r="D80" s="45"/>
      <c r="E80" s="46"/>
      <c r="F80" s="692" t="s">
        <v>180</v>
      </c>
      <c r="G80" s="693"/>
      <c r="H80" s="94">
        <v>7</v>
      </c>
      <c r="I80" s="94">
        <v>4</v>
      </c>
      <c r="J80" s="94" t="s">
        <v>37</v>
      </c>
      <c r="K80" s="95">
        <v>7</v>
      </c>
      <c r="L80" s="36"/>
      <c r="M80" s="95">
        <v>7</v>
      </c>
      <c r="N80" s="24"/>
      <c r="O80" s="36"/>
      <c r="P80" s="24"/>
      <c r="Q80" s="36"/>
      <c r="R80" s="55"/>
      <c r="S80" s="543"/>
      <c r="T80" s="544"/>
    </row>
    <row r="81" spans="1:20" s="90" customFormat="1" ht="90.75" hidden="1" customHeight="1" thickBot="1">
      <c r="A81" s="112"/>
      <c r="B81" s="27"/>
      <c r="C81" s="38"/>
      <c r="D81" s="28"/>
      <c r="E81" s="29"/>
      <c r="F81" s="29"/>
      <c r="G81" s="30"/>
      <c r="H81" s="32"/>
      <c r="I81" s="32"/>
      <c r="J81" s="27"/>
      <c r="K81" s="32"/>
      <c r="L81" s="27"/>
      <c r="M81" s="32"/>
      <c r="N81" s="32"/>
      <c r="O81" s="27"/>
      <c r="P81" s="32"/>
      <c r="Q81" s="27"/>
      <c r="R81" s="53">
        <f>SUM(N81:Q81)</f>
        <v>0</v>
      </c>
      <c r="S81" s="749"/>
      <c r="T81" s="750"/>
    </row>
    <row r="82" spans="1:20" s="90" customFormat="1" ht="50.25" hidden="1" customHeight="1">
      <c r="A82" s="101"/>
      <c r="B82" s="44"/>
      <c r="C82" s="102"/>
      <c r="D82" s="700"/>
      <c r="E82" s="701"/>
      <c r="F82" s="701"/>
      <c r="G82" s="702"/>
      <c r="H82" s="43"/>
      <c r="I82" s="43"/>
      <c r="J82" s="44"/>
      <c r="K82" s="43"/>
      <c r="L82" s="44"/>
      <c r="M82" s="43"/>
      <c r="N82" s="43"/>
      <c r="O82" s="44"/>
      <c r="P82" s="43"/>
      <c r="Q82" s="44"/>
      <c r="R82" s="103"/>
      <c r="S82" s="708"/>
      <c r="T82" s="709"/>
    </row>
    <row r="83" spans="1:20" s="90" customFormat="1" ht="90.75" hidden="1" customHeight="1" thickBot="1">
      <c r="A83" s="47"/>
      <c r="B83" s="36"/>
      <c r="C83" s="70"/>
      <c r="D83" s="45"/>
      <c r="E83" s="46"/>
      <c r="F83" s="692"/>
      <c r="G83" s="712"/>
      <c r="H83" s="24"/>
      <c r="I83" s="138"/>
      <c r="J83" s="36"/>
      <c r="K83" s="132"/>
      <c r="L83" s="36"/>
      <c r="M83" s="24"/>
      <c r="N83" s="24"/>
      <c r="O83" s="36"/>
      <c r="P83" s="24"/>
      <c r="Q83" s="78"/>
      <c r="R83" s="85"/>
      <c r="S83" s="532"/>
      <c r="T83" s="735"/>
    </row>
    <row r="84" spans="1:20" ht="59.25" customHeight="1">
      <c r="A84" s="39" t="s">
        <v>38</v>
      </c>
      <c r="B84" s="7"/>
      <c r="C84" s="69" t="s">
        <v>5</v>
      </c>
      <c r="D84" s="8"/>
      <c r="E84" s="9"/>
      <c r="F84" s="9"/>
      <c r="G84" s="10"/>
      <c r="H84" s="11"/>
      <c r="I84" s="11"/>
      <c r="J84" s="7"/>
      <c r="K84" s="11"/>
      <c r="L84" s="7"/>
      <c r="M84" s="11"/>
      <c r="N84" s="105">
        <f>+N87+N90</f>
        <v>16500000</v>
      </c>
      <c r="O84" s="11">
        <f>+O87+O90</f>
        <v>0</v>
      </c>
      <c r="P84" s="105">
        <f>+P87+P90</f>
        <v>0</v>
      </c>
      <c r="Q84" s="105">
        <f>+Q87+Q90</f>
        <v>0</v>
      </c>
      <c r="R84" s="105">
        <f>+R87+R90</f>
        <v>16500000</v>
      </c>
      <c r="S84" s="661" t="s">
        <v>274</v>
      </c>
      <c r="T84" s="662"/>
    </row>
    <row r="85" spans="1:20" ht="51" customHeight="1">
      <c r="A85" s="21"/>
      <c r="B85" s="1"/>
      <c r="C85" s="67"/>
      <c r="D85" s="592" t="s">
        <v>284</v>
      </c>
      <c r="E85" s="593"/>
      <c r="F85" s="593"/>
      <c r="G85" s="594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4"/>
      <c r="S85" s="541"/>
      <c r="T85" s="542"/>
    </row>
    <row r="86" spans="1:20" ht="27" customHeight="1">
      <c r="A86" s="20"/>
      <c r="B86" s="5"/>
      <c r="C86" s="66"/>
      <c r="D86" s="15"/>
      <c r="E86" s="16"/>
      <c r="F86" s="560" t="s">
        <v>285</v>
      </c>
      <c r="G86" s="561"/>
      <c r="H86" s="96">
        <v>1000</v>
      </c>
      <c r="I86" s="96">
        <v>2000</v>
      </c>
      <c r="J86" s="97"/>
      <c r="K86" s="96">
        <v>3000</v>
      </c>
      <c r="L86" s="97"/>
      <c r="M86" s="96">
        <v>4000</v>
      </c>
      <c r="N86" s="6"/>
      <c r="O86" s="5"/>
      <c r="P86" s="6"/>
      <c r="Q86" s="5"/>
      <c r="R86" s="52"/>
      <c r="S86" s="543"/>
      <c r="T86" s="544"/>
    </row>
    <row r="87" spans="1:20" ht="38.25" customHeight="1">
      <c r="A87" s="26" t="s">
        <v>86</v>
      </c>
      <c r="B87" s="27"/>
      <c r="C87" s="38" t="s">
        <v>6</v>
      </c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>
        <v>16180000</v>
      </c>
      <c r="O87" s="27"/>
      <c r="P87" s="32"/>
      <c r="Q87" s="27"/>
      <c r="R87" s="53">
        <f>+N87+P87</f>
        <v>16180000</v>
      </c>
      <c r="S87" s="588" t="s">
        <v>274</v>
      </c>
      <c r="T87" s="589"/>
    </row>
    <row r="88" spans="1:20" ht="33" customHeight="1">
      <c r="A88" s="21"/>
      <c r="B88" s="1"/>
      <c r="C88" s="67"/>
      <c r="D88" s="592" t="s">
        <v>134</v>
      </c>
      <c r="E88" s="593"/>
      <c r="F88" s="593"/>
      <c r="G88" s="594"/>
      <c r="H88" s="13"/>
      <c r="I88" s="13"/>
      <c r="J88" s="1"/>
      <c r="K88" s="13"/>
      <c r="L88" s="1"/>
      <c r="M88" s="13"/>
      <c r="N88" s="13"/>
      <c r="O88" s="1"/>
      <c r="P88" s="13"/>
      <c r="Q88" s="1"/>
      <c r="R88" s="54"/>
      <c r="S88" s="541"/>
      <c r="T88" s="542"/>
    </row>
    <row r="89" spans="1:20" ht="80.25" customHeight="1">
      <c r="A89" s="20"/>
      <c r="B89" s="5"/>
      <c r="C89" s="66"/>
      <c r="D89" s="15"/>
      <c r="E89" s="16"/>
      <c r="F89" s="560" t="s">
        <v>181</v>
      </c>
      <c r="G89" s="561"/>
      <c r="H89" s="33">
        <v>0.95</v>
      </c>
      <c r="I89" s="33">
        <v>0.95</v>
      </c>
      <c r="J89" s="97"/>
      <c r="K89" s="33">
        <v>0.95</v>
      </c>
      <c r="L89" s="97"/>
      <c r="M89" s="33">
        <v>0.95</v>
      </c>
      <c r="N89" s="96"/>
      <c r="O89" s="5"/>
      <c r="P89" s="6"/>
      <c r="Q89" s="5"/>
      <c r="R89" s="52"/>
      <c r="S89" s="543"/>
      <c r="T89" s="544"/>
    </row>
    <row r="90" spans="1:20" ht="47.25" customHeight="1">
      <c r="A90" s="26" t="s">
        <v>39</v>
      </c>
      <c r="B90" s="27"/>
      <c r="C90" s="38" t="s">
        <v>1</v>
      </c>
      <c r="D90" s="28"/>
      <c r="E90" s="29"/>
      <c r="F90" s="29"/>
      <c r="G90" s="30"/>
      <c r="H90" s="32"/>
      <c r="I90" s="32"/>
      <c r="J90" s="27"/>
      <c r="K90" s="32"/>
      <c r="L90" s="27"/>
      <c r="M90" s="32"/>
      <c r="N90" s="32">
        <v>320000</v>
      </c>
      <c r="O90" s="27"/>
      <c r="P90" s="32"/>
      <c r="Q90" s="27"/>
      <c r="R90" s="53">
        <f>+N90+P90</f>
        <v>320000</v>
      </c>
      <c r="S90" s="588" t="s">
        <v>274</v>
      </c>
      <c r="T90" s="589"/>
    </row>
    <row r="91" spans="1:20" ht="52.5" customHeight="1">
      <c r="A91" s="21"/>
      <c r="B91" s="1"/>
      <c r="C91" s="67"/>
      <c r="D91" s="592" t="s">
        <v>87</v>
      </c>
      <c r="E91" s="593"/>
      <c r="F91" s="593"/>
      <c r="G91" s="594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4"/>
      <c r="S91" s="541"/>
      <c r="T91" s="542"/>
    </row>
    <row r="92" spans="1:20" ht="51.75" customHeight="1">
      <c r="A92" s="20"/>
      <c r="B92" s="5"/>
      <c r="C92" s="66"/>
      <c r="D92" s="15"/>
      <c r="E92" s="16"/>
      <c r="F92" s="560" t="s">
        <v>40</v>
      </c>
      <c r="G92" s="629"/>
      <c r="H92" s="96">
        <v>1</v>
      </c>
      <c r="I92" s="96">
        <v>5</v>
      </c>
      <c r="J92" s="97"/>
      <c r="K92" s="96">
        <v>5</v>
      </c>
      <c r="L92" s="97"/>
      <c r="M92" s="96">
        <v>3</v>
      </c>
      <c r="N92" s="6"/>
      <c r="O92" s="5"/>
      <c r="P92" s="6"/>
      <c r="Q92" s="5"/>
      <c r="R92" s="52"/>
      <c r="S92" s="543"/>
      <c r="T92" s="544"/>
    </row>
    <row r="93" spans="1:20" ht="51.75" hidden="1" customHeight="1" thickBot="1">
      <c r="A93" s="112" t="s">
        <v>286</v>
      </c>
      <c r="B93" s="56"/>
      <c r="C93" s="62" t="s">
        <v>211</v>
      </c>
      <c r="D93" s="57"/>
      <c r="E93" s="58"/>
      <c r="F93" s="173"/>
      <c r="G93" s="174"/>
      <c r="H93" s="59"/>
      <c r="I93" s="59"/>
      <c r="J93" s="56"/>
      <c r="K93" s="59"/>
      <c r="L93" s="56"/>
      <c r="M93" s="59"/>
      <c r="N93" s="59"/>
      <c r="O93" s="56"/>
      <c r="P93" s="59"/>
      <c r="Q93" s="56"/>
      <c r="R93" s="53">
        <f>+N93+P93</f>
        <v>0</v>
      </c>
      <c r="S93" s="663" t="s">
        <v>212</v>
      </c>
      <c r="T93" s="664"/>
    </row>
    <row r="94" spans="1:20" ht="51.75" hidden="1" customHeight="1" thickBot="1">
      <c r="A94" s="192"/>
      <c r="B94" s="5"/>
      <c r="C94" s="66"/>
      <c r="D94" s="608" t="s">
        <v>287</v>
      </c>
      <c r="E94" s="609"/>
      <c r="F94" s="609"/>
      <c r="G94" s="610"/>
      <c r="H94" s="6"/>
      <c r="I94" s="6"/>
      <c r="J94" s="5"/>
      <c r="K94" s="6"/>
      <c r="L94" s="5"/>
      <c r="M94" s="6"/>
      <c r="N94" s="6"/>
      <c r="O94" s="5"/>
      <c r="P94" s="6"/>
      <c r="Q94" s="5"/>
      <c r="R94" s="52"/>
      <c r="S94" s="277"/>
      <c r="T94" s="278"/>
    </row>
    <row r="95" spans="1:20" ht="51.75" hidden="1" customHeight="1" thickBot="1">
      <c r="A95" s="192"/>
      <c r="B95" s="5"/>
      <c r="C95" s="66"/>
      <c r="D95" s="175"/>
      <c r="E95" s="176"/>
      <c r="F95" s="733" t="s">
        <v>288</v>
      </c>
      <c r="G95" s="734"/>
      <c r="H95" s="6"/>
      <c r="I95" s="6">
        <v>1000</v>
      </c>
      <c r="J95" s="5"/>
      <c r="K95" s="6">
        <v>1500</v>
      </c>
      <c r="L95" s="5"/>
      <c r="M95" s="6">
        <v>2000</v>
      </c>
      <c r="N95" s="6"/>
      <c r="O95" s="5"/>
      <c r="P95" s="6"/>
      <c r="Q95" s="5"/>
      <c r="R95" s="52"/>
      <c r="S95" s="277"/>
      <c r="T95" s="278"/>
    </row>
    <row r="96" spans="1:20" ht="66" hidden="1" customHeight="1" thickBot="1">
      <c r="A96" s="112" t="s">
        <v>289</v>
      </c>
      <c r="B96" s="56"/>
      <c r="C96" s="62" t="s">
        <v>211</v>
      </c>
      <c r="D96" s="57"/>
      <c r="E96" s="58"/>
      <c r="F96" s="173"/>
      <c r="G96" s="174"/>
      <c r="H96" s="59"/>
      <c r="I96" s="59"/>
      <c r="J96" s="56"/>
      <c r="K96" s="59"/>
      <c r="L96" s="56"/>
      <c r="M96" s="59"/>
      <c r="N96" s="59"/>
      <c r="O96" s="56"/>
      <c r="P96" s="59"/>
      <c r="Q96" s="56"/>
      <c r="R96" s="53">
        <f>+N96+P96</f>
        <v>0</v>
      </c>
      <c r="S96" s="606" t="s">
        <v>212</v>
      </c>
      <c r="T96" s="607"/>
    </row>
    <row r="97" spans="1:20" ht="51.75" hidden="1" customHeight="1" thickBot="1">
      <c r="A97" s="192"/>
      <c r="B97" s="5"/>
      <c r="C97" s="66"/>
      <c r="D97" s="608" t="s">
        <v>325</v>
      </c>
      <c r="E97" s="609"/>
      <c r="F97" s="609"/>
      <c r="G97" s="610"/>
      <c r="H97" s="6"/>
      <c r="I97" s="6"/>
      <c r="J97" s="5"/>
      <c r="K97" s="6"/>
      <c r="L97" s="5"/>
      <c r="M97" s="6"/>
      <c r="N97" s="6"/>
      <c r="O97" s="5"/>
      <c r="P97" s="6"/>
      <c r="Q97" s="5"/>
      <c r="R97" s="52"/>
      <c r="S97" s="277"/>
      <c r="T97" s="278"/>
    </row>
    <row r="98" spans="1:20" ht="51.75" hidden="1" customHeight="1" thickBot="1">
      <c r="A98" s="192"/>
      <c r="B98" s="5"/>
      <c r="C98" s="66"/>
      <c r="D98" s="175"/>
      <c r="E98" s="176"/>
      <c r="F98" s="545" t="s">
        <v>326</v>
      </c>
      <c r="G98" s="546"/>
      <c r="H98" s="6"/>
      <c r="I98" s="6">
        <v>1000</v>
      </c>
      <c r="J98" s="5"/>
      <c r="K98" s="6">
        <v>1500</v>
      </c>
      <c r="L98" s="5"/>
      <c r="M98" s="6">
        <v>2000</v>
      </c>
      <c r="N98" s="6"/>
      <c r="O98" s="5"/>
      <c r="P98" s="6"/>
      <c r="Q98" s="5"/>
      <c r="R98" s="52"/>
      <c r="S98" s="277"/>
      <c r="T98" s="278"/>
    </row>
    <row r="99" spans="1:20" ht="51.75" hidden="1" customHeight="1" thickBot="1">
      <c r="A99" s="112" t="s">
        <v>290</v>
      </c>
      <c r="B99" s="56"/>
      <c r="C99" s="62" t="s">
        <v>211</v>
      </c>
      <c r="D99" s="57"/>
      <c r="E99" s="58"/>
      <c r="F99" s="173"/>
      <c r="G99" s="174"/>
      <c r="H99" s="6"/>
      <c r="I99" s="6"/>
      <c r="J99" s="5"/>
      <c r="K99" s="6"/>
      <c r="L99" s="5"/>
      <c r="M99" s="6"/>
      <c r="N99" s="6"/>
      <c r="O99" s="5"/>
      <c r="P99" s="6"/>
      <c r="Q99" s="5"/>
      <c r="R99" s="52"/>
      <c r="S99" s="277"/>
      <c r="T99" s="278"/>
    </row>
    <row r="100" spans="1:20" ht="51.75" hidden="1" customHeight="1" thickBot="1">
      <c r="A100" s="26"/>
      <c r="B100" s="5"/>
      <c r="C100" s="66"/>
      <c r="D100" s="608" t="s">
        <v>291</v>
      </c>
      <c r="E100" s="609"/>
      <c r="F100" s="609"/>
      <c r="G100" s="610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2"/>
      <c r="S100" s="277"/>
      <c r="T100" s="278"/>
    </row>
    <row r="101" spans="1:20" ht="51.75" hidden="1" customHeight="1" thickBot="1">
      <c r="A101" s="26"/>
      <c r="B101" s="5"/>
      <c r="C101" s="66"/>
      <c r="D101" s="175"/>
      <c r="E101" s="176"/>
      <c r="F101" s="545" t="s">
        <v>292</v>
      </c>
      <c r="G101" s="546"/>
      <c r="H101" s="6"/>
      <c r="I101" s="6">
        <v>1000</v>
      </c>
      <c r="J101" s="5"/>
      <c r="K101" s="6">
        <v>1500</v>
      </c>
      <c r="L101" s="5"/>
      <c r="M101" s="6">
        <v>2000</v>
      </c>
      <c r="N101" s="6">
        <v>2500</v>
      </c>
      <c r="O101" s="5"/>
      <c r="P101" s="6"/>
      <c r="Q101" s="5"/>
      <c r="R101" s="52"/>
      <c r="S101" s="277"/>
      <c r="T101" s="278"/>
    </row>
    <row r="102" spans="1:20" ht="51.75" hidden="1" customHeight="1" thickBot="1">
      <c r="A102" s="112" t="s">
        <v>295</v>
      </c>
      <c r="B102" s="56"/>
      <c r="C102" s="62" t="s">
        <v>211</v>
      </c>
      <c r="D102" s="57"/>
      <c r="E102" s="58"/>
      <c r="F102" s="173"/>
      <c r="G102" s="174"/>
      <c r="H102" s="6"/>
      <c r="I102" s="6"/>
      <c r="J102" s="5"/>
      <c r="K102" s="6"/>
      <c r="L102" s="5"/>
      <c r="M102" s="6"/>
      <c r="N102" s="6"/>
      <c r="O102" s="5"/>
      <c r="P102" s="6"/>
      <c r="Q102" s="5"/>
      <c r="R102" s="52"/>
      <c r="S102" s="277"/>
      <c r="T102" s="278"/>
    </row>
    <row r="103" spans="1:20" ht="51.75" hidden="1" customHeight="1" thickBot="1">
      <c r="A103" s="26"/>
      <c r="B103" s="5"/>
      <c r="C103" s="66"/>
      <c r="D103" s="608" t="s">
        <v>293</v>
      </c>
      <c r="E103" s="609"/>
      <c r="F103" s="609"/>
      <c r="G103" s="610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2"/>
      <c r="S103" s="277"/>
      <c r="T103" s="278"/>
    </row>
    <row r="104" spans="1:20" ht="51.75" hidden="1" customHeight="1" thickBot="1">
      <c r="A104" s="26"/>
      <c r="B104" s="5"/>
      <c r="C104" s="66"/>
      <c r="D104" s="175"/>
      <c r="E104" s="176"/>
      <c r="F104" s="545" t="s">
        <v>294</v>
      </c>
      <c r="G104" s="546"/>
      <c r="H104" s="6"/>
      <c r="I104" s="6">
        <v>1000</v>
      </c>
      <c r="J104" s="5"/>
      <c r="K104" s="6">
        <v>1200</v>
      </c>
      <c r="L104" s="5"/>
      <c r="M104" s="6">
        <v>1500</v>
      </c>
      <c r="N104" s="6">
        <v>2000</v>
      </c>
      <c r="O104" s="5"/>
      <c r="P104" s="6"/>
      <c r="Q104" s="5"/>
      <c r="R104" s="52"/>
      <c r="S104" s="311"/>
      <c r="T104" s="310"/>
    </row>
    <row r="105" spans="1:20" ht="50.25" customHeight="1">
      <c r="A105" s="460" t="s">
        <v>41</v>
      </c>
      <c r="B105" s="448"/>
      <c r="C105" s="461" t="s">
        <v>5</v>
      </c>
      <c r="D105" s="446"/>
      <c r="E105" s="444"/>
      <c r="F105" s="444"/>
      <c r="G105" s="447"/>
      <c r="H105" s="296"/>
      <c r="I105" s="296"/>
      <c r="J105" s="448"/>
      <c r="K105" s="296"/>
      <c r="L105" s="448"/>
      <c r="M105" s="296"/>
      <c r="N105" s="503">
        <f>+N108+N111+N114+N118</f>
        <v>8469740</v>
      </c>
      <c r="O105" s="503">
        <f>+O108+O111</f>
        <v>0</v>
      </c>
      <c r="P105" s="503">
        <f>+P108+P111+P114</f>
        <v>0</v>
      </c>
      <c r="Q105" s="503">
        <f>+Q108+Q111</f>
        <v>0</v>
      </c>
      <c r="R105" s="499">
        <f>+N105+P105</f>
        <v>8469740</v>
      </c>
      <c r="S105" s="671" t="s">
        <v>122</v>
      </c>
      <c r="T105" s="672"/>
    </row>
    <row r="106" spans="1:20" ht="45" customHeight="1">
      <c r="A106" s="21"/>
      <c r="B106" s="1"/>
      <c r="C106" s="67"/>
      <c r="D106" s="538" t="s">
        <v>99</v>
      </c>
      <c r="E106" s="539"/>
      <c r="F106" s="539"/>
      <c r="G106" s="540"/>
      <c r="H106" s="13"/>
      <c r="I106" s="13"/>
      <c r="J106" s="1"/>
      <c r="K106" s="13"/>
      <c r="L106" s="1"/>
      <c r="M106" s="13"/>
      <c r="N106" s="13"/>
      <c r="O106" s="1"/>
      <c r="P106" s="13"/>
      <c r="Q106" s="1"/>
      <c r="R106" s="54"/>
      <c r="S106" s="541"/>
      <c r="T106" s="542"/>
    </row>
    <row r="107" spans="1:20" ht="74.25" customHeight="1">
      <c r="A107" s="20"/>
      <c r="B107" s="5"/>
      <c r="C107" s="66"/>
      <c r="D107" s="249"/>
      <c r="E107" s="254"/>
      <c r="F107" s="545" t="s">
        <v>135</v>
      </c>
      <c r="G107" s="546"/>
      <c r="H107" s="92" t="s">
        <v>232</v>
      </c>
      <c r="I107" s="92" t="s">
        <v>347</v>
      </c>
      <c r="J107" s="93" t="s">
        <v>136</v>
      </c>
      <c r="K107" s="92" t="s">
        <v>348</v>
      </c>
      <c r="L107" s="92" t="s">
        <v>137</v>
      </c>
      <c r="M107" s="98" t="s">
        <v>349</v>
      </c>
      <c r="N107" s="6"/>
      <c r="O107" s="5"/>
      <c r="P107" s="6"/>
      <c r="Q107" s="5"/>
      <c r="R107" s="52"/>
      <c r="S107" s="543"/>
      <c r="T107" s="544"/>
    </row>
    <row r="108" spans="1:20" ht="76.5">
      <c r="A108" s="112" t="s">
        <v>100</v>
      </c>
      <c r="B108" s="79"/>
      <c r="C108" s="117" t="s">
        <v>6</v>
      </c>
      <c r="D108" s="118"/>
      <c r="E108" s="119"/>
      <c r="F108" s="119"/>
      <c r="G108" s="120"/>
      <c r="H108" s="80"/>
      <c r="I108" s="80"/>
      <c r="J108" s="79"/>
      <c r="K108" s="80"/>
      <c r="L108" s="79"/>
      <c r="M108" s="80"/>
      <c r="N108" s="80">
        <v>1000000</v>
      </c>
      <c r="O108" s="79"/>
      <c r="P108" s="80"/>
      <c r="Q108" s="79"/>
      <c r="R108" s="116">
        <f>+N108+P108</f>
        <v>1000000</v>
      </c>
      <c r="S108" s="536" t="s">
        <v>157</v>
      </c>
      <c r="T108" s="537"/>
    </row>
    <row r="109" spans="1:20" ht="39.75" customHeight="1">
      <c r="A109" s="21"/>
      <c r="B109" s="1"/>
      <c r="C109" s="67"/>
      <c r="D109" s="640" t="s">
        <v>60</v>
      </c>
      <c r="E109" s="641"/>
      <c r="F109" s="641"/>
      <c r="G109" s="642"/>
      <c r="H109" s="13"/>
      <c r="I109" s="13"/>
      <c r="J109" s="1"/>
      <c r="K109" s="13"/>
      <c r="L109" s="1"/>
      <c r="M109" s="13"/>
      <c r="N109" s="13"/>
      <c r="O109" s="1"/>
      <c r="P109" s="13"/>
      <c r="Q109" s="1"/>
      <c r="R109" s="54"/>
      <c r="S109" s="541"/>
      <c r="T109" s="542"/>
    </row>
    <row r="110" spans="1:20" ht="63.75" customHeight="1">
      <c r="A110" s="20"/>
      <c r="B110" s="5"/>
      <c r="C110" s="66"/>
      <c r="D110" s="15"/>
      <c r="E110" s="16"/>
      <c r="F110" s="704" t="s">
        <v>138</v>
      </c>
      <c r="G110" s="717"/>
      <c r="H110" s="92" t="s">
        <v>234</v>
      </c>
      <c r="I110" s="92" t="s">
        <v>354</v>
      </c>
      <c r="J110" s="93"/>
      <c r="K110" s="92" t="s">
        <v>233</v>
      </c>
      <c r="L110" s="93"/>
      <c r="M110" s="92" t="s">
        <v>355</v>
      </c>
      <c r="N110" s="6"/>
      <c r="O110" s="5"/>
      <c r="P110" s="6"/>
      <c r="Q110" s="5"/>
      <c r="R110" s="52"/>
      <c r="S110" s="543"/>
      <c r="T110" s="544"/>
    </row>
    <row r="111" spans="1:20" ht="75.75" customHeight="1">
      <c r="A111" s="112" t="s">
        <v>121</v>
      </c>
      <c r="B111" s="56"/>
      <c r="C111" s="113" t="s">
        <v>1</v>
      </c>
      <c r="D111" s="57"/>
      <c r="E111" s="58"/>
      <c r="F111" s="114"/>
      <c r="G111" s="115"/>
      <c r="H111" s="59"/>
      <c r="I111" s="59"/>
      <c r="J111" s="56"/>
      <c r="K111" s="59"/>
      <c r="L111" s="56"/>
      <c r="M111" s="59"/>
      <c r="N111" s="59">
        <v>7000000</v>
      </c>
      <c r="O111" s="56"/>
      <c r="P111" s="59"/>
      <c r="Q111" s="56"/>
      <c r="R111" s="116">
        <f>+N111+P111</f>
        <v>7000000</v>
      </c>
      <c r="S111" s="536" t="s">
        <v>157</v>
      </c>
      <c r="T111" s="537"/>
    </row>
    <row r="112" spans="1:20" ht="95.25" customHeight="1">
      <c r="A112" s="20"/>
      <c r="B112" s="5"/>
      <c r="C112" s="86"/>
      <c r="D112" s="562" t="s">
        <v>139</v>
      </c>
      <c r="E112" s="563"/>
      <c r="F112" s="563"/>
      <c r="G112" s="564"/>
      <c r="H112" s="92" t="s">
        <v>235</v>
      </c>
      <c r="I112" s="92" t="s">
        <v>350</v>
      </c>
      <c r="J112" s="93"/>
      <c r="K112" s="92" t="s">
        <v>351</v>
      </c>
      <c r="L112" s="93"/>
      <c r="M112" s="92" t="s">
        <v>352</v>
      </c>
      <c r="N112" s="6"/>
      <c r="O112" s="5"/>
      <c r="P112" s="6"/>
      <c r="Q112" s="5"/>
      <c r="R112" s="89"/>
      <c r="S112" s="479"/>
      <c r="T112" s="480"/>
    </row>
    <row r="113" spans="1:20" ht="157.5" customHeight="1">
      <c r="A113" s="20"/>
      <c r="B113" s="5"/>
      <c r="C113" s="86"/>
      <c r="D113" s="562" t="s">
        <v>353</v>
      </c>
      <c r="E113" s="563"/>
      <c r="F113" s="563"/>
      <c r="G113" s="564"/>
      <c r="H113" s="92"/>
      <c r="I113" s="291">
        <v>0.1</v>
      </c>
      <c r="J113" s="93"/>
      <c r="K113" s="291">
        <v>0.15</v>
      </c>
      <c r="L113" s="93"/>
      <c r="M113" s="291">
        <v>0.2</v>
      </c>
      <c r="N113" s="6"/>
      <c r="O113" s="5"/>
      <c r="P113" s="6"/>
      <c r="Q113" s="5"/>
      <c r="R113" s="89"/>
      <c r="S113" s="479"/>
      <c r="T113" s="480"/>
    </row>
    <row r="114" spans="1:20" ht="54.75" hidden="1" customHeight="1" thickBot="1">
      <c r="A114" s="26"/>
      <c r="B114" s="27"/>
      <c r="C114" s="38" t="s">
        <v>1</v>
      </c>
      <c r="D114" s="28"/>
      <c r="E114" s="29"/>
      <c r="F114" s="29"/>
      <c r="G114" s="30"/>
      <c r="H114" s="32"/>
      <c r="I114" s="32"/>
      <c r="J114" s="27"/>
      <c r="K114" s="32"/>
      <c r="L114" s="27"/>
      <c r="M114" s="32"/>
      <c r="N114" s="32"/>
      <c r="O114" s="27"/>
      <c r="P114" s="32"/>
      <c r="Q114" s="27"/>
      <c r="R114" s="53">
        <f>+N114+P114</f>
        <v>0</v>
      </c>
      <c r="S114" s="663" t="s">
        <v>182</v>
      </c>
      <c r="T114" s="664"/>
    </row>
    <row r="115" spans="1:20" ht="74.25" hidden="1" customHeight="1">
      <c r="A115" s="101"/>
      <c r="B115" s="44"/>
      <c r="C115" s="102"/>
      <c r="D115" s="713"/>
      <c r="E115" s="714"/>
      <c r="F115" s="714"/>
      <c r="G115" s="715"/>
      <c r="H115" s="281"/>
      <c r="I115" s="281"/>
      <c r="J115" s="282"/>
      <c r="K115" s="281"/>
      <c r="L115" s="44"/>
      <c r="M115" s="43"/>
      <c r="N115" s="43"/>
      <c r="O115" s="44"/>
      <c r="P115" s="43"/>
      <c r="Q115" s="44"/>
      <c r="R115" s="103"/>
      <c r="S115" s="708"/>
      <c r="T115" s="709"/>
    </row>
    <row r="116" spans="1:20" ht="52.5" hidden="1" customHeight="1" thickBot="1">
      <c r="A116" s="76"/>
      <c r="B116" s="150"/>
      <c r="C116" s="100"/>
      <c r="D116" s="284"/>
      <c r="E116" s="248"/>
      <c r="F116" s="617"/>
      <c r="G116" s="618"/>
      <c r="H116" s="285"/>
      <c r="I116" s="286"/>
      <c r="J116" s="284"/>
      <c r="K116" s="285"/>
      <c r="L116" s="46"/>
      <c r="M116" s="110"/>
      <c r="N116" s="77"/>
      <c r="O116" s="76"/>
      <c r="P116" s="153"/>
      <c r="Q116" s="154"/>
      <c r="R116" s="85"/>
      <c r="S116" s="710"/>
      <c r="T116" s="711"/>
    </row>
    <row r="117" spans="1:20" ht="52.5" hidden="1" customHeight="1" thickBot="1">
      <c r="A117" s="47"/>
      <c r="B117" s="45"/>
      <c r="C117" s="152"/>
      <c r="D117" s="248"/>
      <c r="E117" s="248"/>
      <c r="F117" s="688"/>
      <c r="G117" s="689"/>
      <c r="H117" s="287"/>
      <c r="I117" s="286"/>
      <c r="J117" s="283"/>
      <c r="K117" s="288"/>
      <c r="L117" s="36"/>
      <c r="M117" s="24"/>
      <c r="N117" s="24"/>
      <c r="O117" s="36"/>
      <c r="P117" s="24"/>
      <c r="Q117" s="78"/>
      <c r="R117" s="24"/>
      <c r="S117" s="481"/>
      <c r="T117" s="482"/>
    </row>
    <row r="118" spans="1:20" ht="52.5" customHeight="1">
      <c r="A118" s="112" t="s">
        <v>399</v>
      </c>
      <c r="B118" s="56"/>
      <c r="C118" s="298" t="s">
        <v>398</v>
      </c>
      <c r="D118" s="57"/>
      <c r="E118" s="58"/>
      <c r="F118" s="173"/>
      <c r="G118" s="174"/>
      <c r="H118" s="323"/>
      <c r="I118" s="323"/>
      <c r="J118" s="324"/>
      <c r="K118" s="323"/>
      <c r="L118" s="324"/>
      <c r="M118" s="323"/>
      <c r="N118" s="323">
        <v>469740</v>
      </c>
      <c r="O118" s="324"/>
      <c r="P118" s="323"/>
      <c r="Q118" s="324"/>
      <c r="R118" s="451">
        <f>+N118+P118</f>
        <v>469740</v>
      </c>
      <c r="S118" s="536" t="s">
        <v>212</v>
      </c>
      <c r="T118" s="537"/>
    </row>
    <row r="119" spans="1:20" ht="52.5" customHeight="1">
      <c r="A119" s="318"/>
      <c r="B119" s="5"/>
      <c r="C119" s="65"/>
      <c r="D119" s="619" t="s">
        <v>402</v>
      </c>
      <c r="E119" s="620"/>
      <c r="F119" s="620"/>
      <c r="G119" s="620"/>
      <c r="H119" s="233"/>
      <c r="I119" s="233"/>
      <c r="J119" s="327"/>
      <c r="K119" s="12"/>
      <c r="L119" s="327"/>
      <c r="M119" s="12"/>
      <c r="N119" s="13"/>
      <c r="O119" s="327"/>
      <c r="P119" s="12"/>
      <c r="Q119" s="327"/>
      <c r="R119" s="12"/>
      <c r="S119" s="328"/>
      <c r="T119" s="322"/>
    </row>
    <row r="120" spans="1:20" ht="52.5" customHeight="1">
      <c r="A120" s="307"/>
      <c r="B120" s="16"/>
      <c r="C120" s="135"/>
      <c r="D120" s="197"/>
      <c r="E120" s="254"/>
      <c r="F120" s="623" t="s">
        <v>400</v>
      </c>
      <c r="G120" s="624"/>
      <c r="H120" s="198"/>
      <c r="I120" s="198">
        <v>15</v>
      </c>
      <c r="J120" s="3"/>
      <c r="K120" s="139"/>
      <c r="L120" s="3"/>
      <c r="M120" s="139"/>
      <c r="N120" s="14"/>
      <c r="O120" s="3"/>
      <c r="P120" s="139"/>
      <c r="Q120" s="3"/>
      <c r="R120" s="139"/>
      <c r="S120" s="309"/>
      <c r="T120" s="235"/>
    </row>
    <row r="121" spans="1:20" ht="52.5" customHeight="1">
      <c r="A121" s="319"/>
      <c r="B121" s="5"/>
      <c r="C121" s="121"/>
      <c r="D121" s="254"/>
      <c r="E121" s="254"/>
      <c r="F121" s="545" t="s">
        <v>401</v>
      </c>
      <c r="G121" s="621"/>
      <c r="H121" s="255"/>
      <c r="I121" s="255">
        <v>5</v>
      </c>
      <c r="J121" s="16"/>
      <c r="K121" s="179"/>
      <c r="L121" s="16"/>
      <c r="M121" s="179"/>
      <c r="N121" s="6"/>
      <c r="O121" s="16"/>
      <c r="P121" s="179"/>
      <c r="Q121" s="16"/>
      <c r="R121" s="179"/>
      <c r="S121" s="330"/>
      <c r="T121" s="321"/>
    </row>
    <row r="122" spans="1:20" ht="39" customHeight="1">
      <c r="A122" s="460" t="s">
        <v>50</v>
      </c>
      <c r="B122" s="448"/>
      <c r="C122" s="453" t="s">
        <v>7</v>
      </c>
      <c r="D122" s="446"/>
      <c r="E122" s="444"/>
      <c r="F122" s="444"/>
      <c r="G122" s="447"/>
      <c r="H122" s="231"/>
      <c r="I122" s="231"/>
      <c r="J122" s="458"/>
      <c r="K122" s="231"/>
      <c r="L122" s="458"/>
      <c r="M122" s="231"/>
      <c r="N122" s="459">
        <f>+N125+N131</f>
        <v>5640000</v>
      </c>
      <c r="O122" s="231" t="e">
        <f>+O125+#REF!+#REF!</f>
        <v>#REF!</v>
      </c>
      <c r="P122" s="459">
        <f t="shared" ref="P122:Q122" si="1">+P125</f>
        <v>0</v>
      </c>
      <c r="Q122" s="459">
        <f t="shared" si="1"/>
        <v>0</v>
      </c>
      <c r="R122" s="499">
        <f>+N122+P122</f>
        <v>5640000</v>
      </c>
      <c r="S122" s="690" t="s">
        <v>90</v>
      </c>
      <c r="T122" s="691"/>
    </row>
    <row r="123" spans="1:20" ht="57" customHeight="1">
      <c r="A123" s="21"/>
      <c r="B123" s="1"/>
      <c r="C123" s="67"/>
      <c r="D123" s="592" t="s">
        <v>140</v>
      </c>
      <c r="E123" s="647"/>
      <c r="F123" s="647"/>
      <c r="G123" s="648"/>
      <c r="H123" s="13"/>
      <c r="I123" s="13"/>
      <c r="J123" s="1"/>
      <c r="K123" s="13"/>
      <c r="L123" s="1"/>
      <c r="M123" s="13"/>
      <c r="N123" s="13"/>
      <c r="O123" s="1"/>
      <c r="P123" s="13"/>
      <c r="Q123" s="1"/>
      <c r="R123" s="54"/>
      <c r="S123" s="541"/>
      <c r="T123" s="542"/>
    </row>
    <row r="124" spans="1:20" ht="72.75" customHeight="1">
      <c r="A124" s="19"/>
      <c r="B124" s="2"/>
      <c r="C124" s="65"/>
      <c r="D124" s="4"/>
      <c r="E124" s="3"/>
      <c r="F124" s="724" t="s">
        <v>126</v>
      </c>
      <c r="G124" s="725"/>
      <c r="H124" s="87">
        <v>10</v>
      </c>
      <c r="I124" s="87">
        <v>10</v>
      </c>
      <c r="J124" s="88"/>
      <c r="K124" s="87">
        <v>8</v>
      </c>
      <c r="L124" s="88"/>
      <c r="M124" s="87">
        <v>8</v>
      </c>
      <c r="N124" s="14"/>
      <c r="O124" s="2"/>
      <c r="P124" s="14"/>
      <c r="Q124" s="2"/>
      <c r="R124" s="51"/>
      <c r="S124" s="543"/>
      <c r="T124" s="544"/>
    </row>
    <row r="125" spans="1:20" ht="68.25" customHeight="1">
      <c r="A125" s="112" t="s">
        <v>101</v>
      </c>
      <c r="B125" s="79"/>
      <c r="C125" s="117" t="s">
        <v>6</v>
      </c>
      <c r="D125" s="118"/>
      <c r="E125" s="119"/>
      <c r="F125" s="119"/>
      <c r="G125" s="120"/>
      <c r="H125" s="80"/>
      <c r="I125" s="80"/>
      <c r="J125" s="79"/>
      <c r="K125" s="80"/>
      <c r="L125" s="79"/>
      <c r="M125" s="80"/>
      <c r="N125" s="80">
        <v>3500000</v>
      </c>
      <c r="O125" s="79"/>
      <c r="P125" s="80"/>
      <c r="Q125" s="79"/>
      <c r="R125" s="116">
        <f>+N125+P125</f>
        <v>3500000</v>
      </c>
      <c r="S125" s="525" t="s">
        <v>154</v>
      </c>
      <c r="T125" s="526"/>
    </row>
    <row r="126" spans="1:20" ht="36.75" customHeight="1">
      <c r="A126" s="21"/>
      <c r="B126" s="1"/>
      <c r="C126" s="67"/>
      <c r="D126" s="640" t="s">
        <v>61</v>
      </c>
      <c r="E126" s="641"/>
      <c r="F126" s="641"/>
      <c r="G126" s="642"/>
      <c r="H126" s="13"/>
      <c r="I126" s="13"/>
      <c r="J126" s="1"/>
      <c r="K126" s="13"/>
      <c r="L126" s="1"/>
      <c r="M126" s="13"/>
      <c r="N126" s="13"/>
      <c r="O126" s="1"/>
      <c r="P126" s="13"/>
      <c r="Q126" s="1"/>
      <c r="R126" s="54"/>
      <c r="S126" s="541"/>
      <c r="T126" s="542"/>
    </row>
    <row r="127" spans="1:20" ht="64.5" customHeight="1">
      <c r="A127" s="19"/>
      <c r="B127" s="2"/>
      <c r="C127" s="121"/>
      <c r="D127" s="4"/>
      <c r="E127" s="3"/>
      <c r="F127" s="560" t="s">
        <v>88</v>
      </c>
      <c r="G127" s="629"/>
      <c r="H127" s="14">
        <v>1</v>
      </c>
      <c r="I127" s="14">
        <v>1</v>
      </c>
      <c r="J127" s="2"/>
      <c r="K127" s="14">
        <v>1</v>
      </c>
      <c r="L127" s="2"/>
      <c r="M127" s="14">
        <v>1</v>
      </c>
      <c r="N127" s="14"/>
      <c r="O127" s="2"/>
      <c r="P127" s="14"/>
      <c r="Q127" s="2"/>
      <c r="R127" s="51"/>
      <c r="S127" s="543"/>
      <c r="T127" s="544"/>
    </row>
    <row r="128" spans="1:20" ht="64.5" hidden="1" customHeight="1" thickBot="1">
      <c r="A128" s="261" t="s">
        <v>230</v>
      </c>
      <c r="B128" s="262"/>
      <c r="C128" s="263" t="s">
        <v>6</v>
      </c>
      <c r="D128" s="264"/>
      <c r="E128" s="265"/>
      <c r="F128" s="265"/>
      <c r="G128" s="266"/>
      <c r="H128" s="267"/>
      <c r="I128" s="267"/>
      <c r="J128" s="262"/>
      <c r="K128" s="267"/>
      <c r="L128" s="262"/>
      <c r="M128" s="267"/>
      <c r="N128" s="267"/>
      <c r="O128" s="262"/>
      <c r="P128" s="267"/>
      <c r="Q128" s="262"/>
      <c r="R128" s="268">
        <f>+N128+P128</f>
        <v>0</v>
      </c>
      <c r="S128" s="696" t="s">
        <v>154</v>
      </c>
      <c r="T128" s="697"/>
    </row>
    <row r="129" spans="1:20" ht="64.5" hidden="1" customHeight="1">
      <c r="A129" s="21"/>
      <c r="B129" s="1"/>
      <c r="C129" s="67"/>
      <c r="D129" s="640" t="s">
        <v>236</v>
      </c>
      <c r="E129" s="641"/>
      <c r="F129" s="641"/>
      <c r="G129" s="642"/>
      <c r="H129" s="233"/>
      <c r="I129" s="233"/>
      <c r="J129" s="238"/>
      <c r="K129" s="233"/>
      <c r="L129" s="238"/>
      <c r="M129" s="233"/>
      <c r="N129" s="13"/>
      <c r="O129" s="1"/>
      <c r="P129" s="13"/>
      <c r="Q129" s="1"/>
      <c r="R129" s="54"/>
      <c r="S129" s="694"/>
      <c r="T129" s="695"/>
    </row>
    <row r="130" spans="1:20" ht="64.5" hidden="1" customHeight="1" thickBot="1">
      <c r="A130" s="19"/>
      <c r="B130" s="2"/>
      <c r="C130" s="65"/>
      <c r="D130" s="4"/>
      <c r="E130" s="3"/>
      <c r="F130" s="590" t="s">
        <v>237</v>
      </c>
      <c r="G130" s="591"/>
      <c r="H130" s="198">
        <v>15</v>
      </c>
      <c r="I130" s="198">
        <v>15</v>
      </c>
      <c r="J130" s="199"/>
      <c r="K130" s="198">
        <v>15</v>
      </c>
      <c r="L130" s="199"/>
      <c r="M130" s="198">
        <v>15</v>
      </c>
      <c r="N130" s="14"/>
      <c r="O130" s="2"/>
      <c r="P130" s="14"/>
      <c r="Q130" s="2"/>
      <c r="R130" s="51"/>
      <c r="S130" s="581"/>
      <c r="T130" s="582"/>
    </row>
    <row r="131" spans="1:20" ht="64.5" customHeight="1">
      <c r="A131" s="331" t="s">
        <v>408</v>
      </c>
      <c r="B131" s="324"/>
      <c r="C131" s="332" t="s">
        <v>398</v>
      </c>
      <c r="D131" s="118"/>
      <c r="E131" s="119"/>
      <c r="F131" s="173"/>
      <c r="G131" s="174"/>
      <c r="H131" s="80"/>
      <c r="I131" s="80"/>
      <c r="J131" s="79"/>
      <c r="K131" s="80"/>
      <c r="L131" s="79"/>
      <c r="M131" s="80"/>
      <c r="N131" s="80">
        <v>2140000</v>
      </c>
      <c r="O131" s="79"/>
      <c r="P131" s="80"/>
      <c r="Q131" s="324"/>
      <c r="R131" s="451">
        <f>+N131+P131</f>
        <v>2140000</v>
      </c>
      <c r="S131" s="536" t="s">
        <v>212</v>
      </c>
      <c r="T131" s="537"/>
    </row>
    <row r="132" spans="1:20" ht="64.5" customHeight="1">
      <c r="A132" s="317"/>
      <c r="B132" s="327"/>
      <c r="C132" s="352"/>
      <c r="D132" s="619" t="s">
        <v>409</v>
      </c>
      <c r="E132" s="620"/>
      <c r="F132" s="620"/>
      <c r="G132" s="622"/>
      <c r="H132" s="233"/>
      <c r="I132" s="233"/>
      <c r="J132" s="327"/>
      <c r="K132" s="12"/>
      <c r="L132" s="327"/>
      <c r="M132" s="12"/>
      <c r="N132" s="13"/>
      <c r="O132" s="327"/>
      <c r="P132" s="12"/>
      <c r="Q132" s="327"/>
      <c r="R132" s="12"/>
      <c r="S132" s="328"/>
      <c r="T132" s="322"/>
    </row>
    <row r="133" spans="1:20" ht="64.5" customHeight="1">
      <c r="A133" s="358"/>
      <c r="B133" s="16"/>
      <c r="C133" s="353"/>
      <c r="D133" s="249"/>
      <c r="E133" s="254"/>
      <c r="F133" s="545" t="s">
        <v>410</v>
      </c>
      <c r="G133" s="546"/>
      <c r="H133" s="255"/>
      <c r="I133" s="255">
        <v>1</v>
      </c>
      <c r="J133" s="16"/>
      <c r="K133" s="179"/>
      <c r="L133" s="16"/>
      <c r="M133" s="179"/>
      <c r="N133" s="6"/>
      <c r="O133" s="16"/>
      <c r="P133" s="179"/>
      <c r="Q133" s="16"/>
      <c r="R133" s="179"/>
      <c r="S133" s="330"/>
      <c r="T133" s="321"/>
    </row>
    <row r="134" spans="1:20" ht="68.25" customHeight="1">
      <c r="A134" s="452" t="s">
        <v>51</v>
      </c>
      <c r="B134" s="458"/>
      <c r="C134" s="453" t="s">
        <v>8</v>
      </c>
      <c r="D134" s="454"/>
      <c r="E134" s="455"/>
      <c r="F134" s="455"/>
      <c r="G134" s="456"/>
      <c r="H134" s="231"/>
      <c r="I134" s="231"/>
      <c r="J134" s="458"/>
      <c r="K134" s="231"/>
      <c r="L134" s="458"/>
      <c r="M134" s="231"/>
      <c r="N134" s="499">
        <f>+N137+N140+N143</f>
        <v>51493000</v>
      </c>
      <c r="O134" s="499">
        <f>+O137</f>
        <v>0</v>
      </c>
      <c r="P134" s="499">
        <f t="shared" ref="P134:Q134" si="2">+P137+P140</f>
        <v>11450000</v>
      </c>
      <c r="Q134" s="499">
        <f t="shared" si="2"/>
        <v>0</v>
      </c>
      <c r="R134" s="499">
        <f>+R137+R140+R143</f>
        <v>62943000</v>
      </c>
      <c r="S134" s="690" t="s">
        <v>122</v>
      </c>
      <c r="T134" s="691"/>
    </row>
    <row r="135" spans="1:20" ht="42.75" customHeight="1">
      <c r="A135" s="21"/>
      <c r="B135" s="1"/>
      <c r="C135" s="67"/>
      <c r="D135" s="592" t="s">
        <v>62</v>
      </c>
      <c r="E135" s="593"/>
      <c r="F135" s="593"/>
      <c r="G135" s="594"/>
      <c r="H135" s="13"/>
      <c r="I135" s="13"/>
      <c r="J135" s="1"/>
      <c r="K135" s="13"/>
      <c r="L135" s="1"/>
      <c r="M135" s="13"/>
      <c r="N135" s="13"/>
      <c r="O135" s="1"/>
      <c r="P135" s="13"/>
      <c r="Q135" s="1"/>
      <c r="R135" s="54"/>
      <c r="S135" s="541"/>
      <c r="T135" s="542"/>
    </row>
    <row r="136" spans="1:20" ht="57" customHeight="1">
      <c r="A136" s="20"/>
      <c r="B136" s="5"/>
      <c r="C136" s="66"/>
      <c r="D136" s="15"/>
      <c r="E136" s="16"/>
      <c r="F136" s="560" t="s">
        <v>63</v>
      </c>
      <c r="G136" s="561"/>
      <c r="H136" s="6">
        <v>12</v>
      </c>
      <c r="I136" s="6">
        <v>9</v>
      </c>
      <c r="J136" s="5"/>
      <c r="K136" s="6">
        <v>10</v>
      </c>
      <c r="L136" s="5"/>
      <c r="M136" s="6">
        <v>10</v>
      </c>
      <c r="N136" s="6"/>
      <c r="O136" s="5"/>
      <c r="P136" s="6"/>
      <c r="Q136" s="5"/>
      <c r="R136" s="52"/>
      <c r="S136" s="543"/>
      <c r="T136" s="544"/>
    </row>
    <row r="137" spans="1:20" ht="39" customHeight="1">
      <c r="A137" s="112" t="s">
        <v>269</v>
      </c>
      <c r="B137" s="79"/>
      <c r="C137" s="117" t="s">
        <v>1</v>
      </c>
      <c r="D137" s="118"/>
      <c r="E137" s="119"/>
      <c r="F137" s="119"/>
      <c r="G137" s="120"/>
      <c r="H137" s="80"/>
      <c r="I137" s="80"/>
      <c r="J137" s="79"/>
      <c r="K137" s="80"/>
      <c r="L137" s="79"/>
      <c r="M137" s="80"/>
      <c r="N137" s="80">
        <v>43993000</v>
      </c>
      <c r="O137" s="79"/>
      <c r="P137" s="80">
        <v>11450000</v>
      </c>
      <c r="Q137" s="79"/>
      <c r="R137" s="116">
        <f>+N137+P137</f>
        <v>55443000</v>
      </c>
      <c r="S137" s="525" t="s">
        <v>122</v>
      </c>
      <c r="T137" s="526"/>
    </row>
    <row r="138" spans="1:20" ht="42" customHeight="1">
      <c r="A138" s="21"/>
      <c r="B138" s="1"/>
      <c r="C138" s="67"/>
      <c r="D138" s="592" t="s">
        <v>64</v>
      </c>
      <c r="E138" s="593"/>
      <c r="F138" s="593"/>
      <c r="G138" s="594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4"/>
      <c r="S138" s="541"/>
      <c r="T138" s="542"/>
    </row>
    <row r="139" spans="1:20" ht="40.5" customHeight="1">
      <c r="A139" s="20"/>
      <c r="B139" s="5"/>
      <c r="C139" s="66"/>
      <c r="D139" s="15"/>
      <c r="E139" s="16"/>
      <c r="F139" s="704" t="s">
        <v>65</v>
      </c>
      <c r="G139" s="705"/>
      <c r="H139" s="96">
        <v>420</v>
      </c>
      <c r="I139" s="96">
        <v>420</v>
      </c>
      <c r="J139" s="97"/>
      <c r="K139" s="96">
        <v>420</v>
      </c>
      <c r="L139" s="97"/>
      <c r="M139" s="96">
        <v>420</v>
      </c>
      <c r="N139" s="6"/>
      <c r="O139" s="5"/>
      <c r="P139" s="6"/>
      <c r="Q139" s="5"/>
      <c r="R139" s="52"/>
      <c r="S139" s="543"/>
      <c r="T139" s="544"/>
    </row>
    <row r="140" spans="1:20" ht="62.25" customHeight="1">
      <c r="A140" s="462" t="s">
        <v>160</v>
      </c>
      <c r="B140" s="80"/>
      <c r="C140" s="463" t="s">
        <v>368</v>
      </c>
      <c r="D140" s="583"/>
      <c r="E140" s="584"/>
      <c r="F140" s="584"/>
      <c r="G140" s="585"/>
      <c r="H140" s="80"/>
      <c r="I140" s="80"/>
      <c r="J140" s="80"/>
      <c r="K140" s="80"/>
      <c r="L140" s="80"/>
      <c r="M140" s="80"/>
      <c r="N140" s="80">
        <v>6700000</v>
      </c>
      <c r="O140" s="80"/>
      <c r="P140" s="80"/>
      <c r="Q140" s="80"/>
      <c r="R140" s="116">
        <f>+N140+P140</f>
        <v>6700000</v>
      </c>
      <c r="S140" s="525" t="s">
        <v>163</v>
      </c>
      <c r="T140" s="526"/>
    </row>
    <row r="141" spans="1:20" ht="39" customHeight="1">
      <c r="A141" s="237"/>
      <c r="B141" s="232"/>
      <c r="C141" s="336"/>
      <c r="D141" s="626" t="s">
        <v>161</v>
      </c>
      <c r="E141" s="627"/>
      <c r="F141" s="627"/>
      <c r="G141" s="628"/>
      <c r="H141" s="166"/>
      <c r="I141" s="166"/>
      <c r="J141" s="161"/>
      <c r="K141" s="361"/>
      <c r="L141" s="161"/>
      <c r="M141" s="361"/>
      <c r="N141" s="233"/>
      <c r="O141" s="234"/>
      <c r="P141" s="363"/>
      <c r="Q141" s="234"/>
      <c r="R141" s="234"/>
      <c r="S141" s="339"/>
      <c r="T141" s="337"/>
    </row>
    <row r="142" spans="1:20" ht="39" customHeight="1">
      <c r="A142" s="237"/>
      <c r="B142" s="232"/>
      <c r="C142" s="335"/>
      <c r="D142" s="4"/>
      <c r="E142" s="3"/>
      <c r="F142" s="721" t="s">
        <v>162</v>
      </c>
      <c r="G142" s="726"/>
      <c r="H142" s="148">
        <v>4288000</v>
      </c>
      <c r="I142" s="148">
        <v>6700000</v>
      </c>
      <c r="J142" s="162"/>
      <c r="K142" s="362">
        <v>4000000</v>
      </c>
      <c r="L142" s="162"/>
      <c r="M142" s="362">
        <v>4700000</v>
      </c>
      <c r="N142" s="255"/>
      <c r="O142" s="234"/>
      <c r="P142" s="364"/>
      <c r="Q142" s="234"/>
      <c r="R142" s="234"/>
      <c r="S142" s="340"/>
      <c r="T142" s="338"/>
    </row>
    <row r="143" spans="1:20" ht="39" customHeight="1">
      <c r="A143" s="462" t="s">
        <v>231</v>
      </c>
      <c r="B143" s="80"/>
      <c r="C143" s="63" t="s">
        <v>96</v>
      </c>
      <c r="D143" s="583"/>
      <c r="E143" s="584"/>
      <c r="F143" s="584"/>
      <c r="G143" s="585"/>
      <c r="H143" s="398"/>
      <c r="I143" s="398"/>
      <c r="J143" s="398"/>
      <c r="K143" s="398"/>
      <c r="L143" s="398"/>
      <c r="M143" s="398"/>
      <c r="N143" s="398">
        <v>800000</v>
      </c>
      <c r="O143" s="398"/>
      <c r="P143" s="398"/>
      <c r="Q143" s="398"/>
      <c r="R143" s="451">
        <f>+N143+P143</f>
        <v>800000</v>
      </c>
      <c r="S143" s="586" t="s">
        <v>229</v>
      </c>
      <c r="T143" s="587"/>
    </row>
    <row r="144" spans="1:20" ht="51" customHeight="1">
      <c r="A144" s="165"/>
      <c r="B144" s="16"/>
      <c r="C144" s="163"/>
      <c r="D144" s="592" t="s">
        <v>226</v>
      </c>
      <c r="E144" s="593"/>
      <c r="F144" s="593"/>
      <c r="G144" s="594"/>
      <c r="H144" s="166"/>
      <c r="I144" s="166"/>
      <c r="J144" s="341"/>
      <c r="K144" s="361"/>
      <c r="L144" s="341"/>
      <c r="M144" s="361"/>
      <c r="N144" s="13"/>
      <c r="O144" s="327"/>
      <c r="P144" s="12"/>
      <c r="Q144" s="327"/>
      <c r="R144" s="12"/>
      <c r="S144" s="328"/>
      <c r="T144" s="322"/>
    </row>
    <row r="145" spans="1:20" ht="82.5" customHeight="1">
      <c r="A145" s="165"/>
      <c r="B145" s="3"/>
      <c r="C145" s="135"/>
      <c r="D145" s="4"/>
      <c r="E145" s="3"/>
      <c r="F145" s="721" t="s">
        <v>227</v>
      </c>
      <c r="G145" s="726"/>
      <c r="H145" s="483"/>
      <c r="I145" s="484" t="s">
        <v>228</v>
      </c>
      <c r="J145" s="162"/>
      <c r="K145" s="485"/>
      <c r="L145" s="162"/>
      <c r="M145" s="485"/>
      <c r="N145" s="14"/>
      <c r="O145" s="3"/>
      <c r="P145" s="139"/>
      <c r="Q145" s="3"/>
      <c r="R145" s="139"/>
      <c r="S145" s="145"/>
      <c r="T145" s="235"/>
    </row>
    <row r="146" spans="1:20" ht="69" customHeight="1">
      <c r="A146" s="486" t="s">
        <v>52</v>
      </c>
      <c r="B146" s="7"/>
      <c r="C146" s="69" t="s">
        <v>9</v>
      </c>
      <c r="D146" s="8"/>
      <c r="E146" s="9"/>
      <c r="F146" s="9"/>
      <c r="G146" s="10"/>
      <c r="H146" s="11"/>
      <c r="I146" s="11"/>
      <c r="J146" s="7"/>
      <c r="K146" s="11"/>
      <c r="L146" s="7"/>
      <c r="M146" s="11"/>
      <c r="N146" s="500">
        <f>+N149+N152</f>
        <v>59300000</v>
      </c>
      <c r="O146" s="500">
        <f>+O149</f>
        <v>0</v>
      </c>
      <c r="P146" s="500">
        <f>+P149</f>
        <v>1930000</v>
      </c>
      <c r="Q146" s="500">
        <f>+Q149</f>
        <v>0</v>
      </c>
      <c r="R146" s="501">
        <f>+R149+R152</f>
        <v>61230000</v>
      </c>
      <c r="S146" s="638" t="s">
        <v>275</v>
      </c>
      <c r="T146" s="639"/>
    </row>
    <row r="147" spans="1:20" ht="69" customHeight="1">
      <c r="A147" s="21"/>
      <c r="B147" s="1"/>
      <c r="C147" s="67"/>
      <c r="D147" s="592" t="s">
        <v>296</v>
      </c>
      <c r="E147" s="593"/>
      <c r="F147" s="593"/>
      <c r="G147" s="593"/>
      <c r="H147" s="51"/>
      <c r="I147" s="51"/>
      <c r="J147" s="3"/>
      <c r="K147" s="14"/>
      <c r="L147" s="3"/>
      <c r="M147" s="139"/>
      <c r="N147" s="139"/>
      <c r="O147" s="2"/>
      <c r="P147" s="14"/>
      <c r="Q147" s="2"/>
      <c r="R147" s="51"/>
      <c r="S147" s="541"/>
      <c r="T147" s="542"/>
    </row>
    <row r="148" spans="1:20" ht="69" customHeight="1">
      <c r="A148" s="20"/>
      <c r="B148" s="5"/>
      <c r="C148" s="66"/>
      <c r="D148" s="15"/>
      <c r="E148" s="16"/>
      <c r="F148" s="560" t="s">
        <v>297</v>
      </c>
      <c r="G148" s="718"/>
      <c r="H148" s="368" t="s">
        <v>298</v>
      </c>
      <c r="I148" s="369" t="s">
        <v>299</v>
      </c>
      <c r="J148" s="370" t="s">
        <v>300</v>
      </c>
      <c r="K148" s="371" t="s">
        <v>300</v>
      </c>
      <c r="L148" s="16"/>
      <c r="M148" s="372" t="s">
        <v>300</v>
      </c>
      <c r="N148" s="179"/>
      <c r="O148" s="5"/>
      <c r="P148" s="6"/>
      <c r="Q148" s="5"/>
      <c r="R148" s="52"/>
      <c r="S148" s="543"/>
      <c r="T148" s="544"/>
    </row>
    <row r="149" spans="1:20" ht="50.25" customHeight="1">
      <c r="A149" s="26" t="s">
        <v>66</v>
      </c>
      <c r="B149" s="27"/>
      <c r="C149" s="38" t="s">
        <v>6</v>
      </c>
      <c r="D149" s="28"/>
      <c r="E149" s="29"/>
      <c r="F149" s="29"/>
      <c r="G149" s="30"/>
      <c r="H149" s="32"/>
      <c r="I149" s="32"/>
      <c r="J149" s="27"/>
      <c r="K149" s="32"/>
      <c r="L149" s="27"/>
      <c r="M149" s="32"/>
      <c r="N149" s="32">
        <v>59300000</v>
      </c>
      <c r="O149" s="27"/>
      <c r="P149" s="32">
        <v>1930000</v>
      </c>
      <c r="Q149" s="27"/>
      <c r="R149" s="53">
        <f>+N149+P149</f>
        <v>61230000</v>
      </c>
      <c r="S149" s="604" t="s">
        <v>276</v>
      </c>
      <c r="T149" s="703"/>
    </row>
    <row r="150" spans="1:20" ht="43.5" customHeight="1">
      <c r="A150" s="21"/>
      <c r="B150" s="1"/>
      <c r="C150" s="67"/>
      <c r="D150" s="592" t="s">
        <v>147</v>
      </c>
      <c r="E150" s="593"/>
      <c r="F150" s="593"/>
      <c r="G150" s="594"/>
      <c r="H150" s="14"/>
      <c r="I150" s="14"/>
      <c r="J150" s="3"/>
      <c r="K150" s="139"/>
      <c r="L150" s="3"/>
      <c r="M150" s="139"/>
      <c r="N150" s="12"/>
      <c r="O150" s="1"/>
      <c r="P150" s="13"/>
      <c r="Q150" s="1"/>
      <c r="R150" s="54"/>
      <c r="S150" s="541"/>
      <c r="T150" s="542"/>
    </row>
    <row r="151" spans="1:20" ht="63.75" customHeight="1">
      <c r="A151" s="20"/>
      <c r="B151" s="5"/>
      <c r="C151" s="66"/>
      <c r="D151" s="15"/>
      <c r="E151" s="16"/>
      <c r="F151" s="560" t="s">
        <v>238</v>
      </c>
      <c r="G151" s="561"/>
      <c r="H151" s="91" t="s">
        <v>301</v>
      </c>
      <c r="I151" s="374" t="s">
        <v>301</v>
      </c>
      <c r="J151" s="367" t="s">
        <v>301</v>
      </c>
      <c r="K151" s="375" t="s">
        <v>301</v>
      </c>
      <c r="L151" s="373"/>
      <c r="M151" s="375" t="s">
        <v>301</v>
      </c>
      <c r="N151" s="179"/>
      <c r="O151" s="5"/>
      <c r="P151" s="6"/>
      <c r="Q151" s="5"/>
      <c r="R151" s="52"/>
      <c r="S151" s="543"/>
      <c r="T151" s="544"/>
    </row>
    <row r="152" spans="1:20" ht="63.75" hidden="1" customHeight="1" thickBot="1">
      <c r="A152" s="61"/>
      <c r="B152" s="79"/>
      <c r="C152" s="299"/>
      <c r="D152" s="565"/>
      <c r="E152" s="566"/>
      <c r="F152" s="566"/>
      <c r="G152" s="567"/>
      <c r="H152" s="365"/>
      <c r="I152" s="365"/>
      <c r="J152" s="366"/>
      <c r="K152" s="365"/>
      <c r="L152" s="366"/>
      <c r="M152" s="365"/>
      <c r="N152" s="32"/>
      <c r="O152" s="27"/>
      <c r="P152" s="32"/>
      <c r="Q152" s="27"/>
      <c r="R152" s="53">
        <f>+N152+P152</f>
        <v>0</v>
      </c>
      <c r="S152" s="615" t="s">
        <v>203</v>
      </c>
      <c r="T152" s="616"/>
    </row>
    <row r="153" spans="1:20" ht="88.5" hidden="1" customHeight="1" thickBot="1">
      <c r="A153" s="170"/>
      <c r="B153" s="253"/>
      <c r="C153" s="270"/>
      <c r="D153" s="568"/>
      <c r="E153" s="569"/>
      <c r="F153" s="569"/>
      <c r="G153" s="570"/>
      <c r="H153" s="239"/>
      <c r="I153" s="243" t="s">
        <v>311</v>
      </c>
      <c r="J153" s="239"/>
      <c r="K153" s="240"/>
      <c r="L153" s="48"/>
      <c r="M153" s="240"/>
      <c r="N153" s="6"/>
      <c r="O153" s="5"/>
      <c r="P153" s="6"/>
      <c r="Q153" s="5"/>
      <c r="R153" s="52"/>
      <c r="S153" s="277"/>
      <c r="T153" s="278"/>
    </row>
    <row r="154" spans="1:20" ht="63.75" hidden="1" customHeight="1" thickBot="1">
      <c r="A154" s="20"/>
      <c r="B154" s="5"/>
      <c r="C154" s="66"/>
      <c r="D154" s="15"/>
      <c r="E154" s="16"/>
      <c r="F154" s="279"/>
      <c r="G154" s="280"/>
      <c r="H154" s="239"/>
      <c r="I154" s="289"/>
      <c r="J154" s="239"/>
      <c r="K154" s="240"/>
      <c r="L154" s="48"/>
      <c r="M154" s="240"/>
      <c r="N154" s="6"/>
      <c r="O154" s="5"/>
      <c r="P154" s="6"/>
      <c r="Q154" s="5"/>
      <c r="R154" s="52"/>
      <c r="S154" s="311"/>
      <c r="T154" s="310"/>
    </row>
    <row r="155" spans="1:20" ht="57" customHeight="1">
      <c r="A155" s="40" t="s">
        <v>53</v>
      </c>
      <c r="B155" s="7"/>
      <c r="C155" s="69" t="s">
        <v>10</v>
      </c>
      <c r="D155" s="8"/>
      <c r="E155" s="9"/>
      <c r="F155" s="9"/>
      <c r="G155" s="10"/>
      <c r="H155" s="11"/>
      <c r="I155" s="11"/>
      <c r="J155" s="7"/>
      <c r="K155" s="11"/>
      <c r="L155" s="7"/>
      <c r="M155" s="11"/>
      <c r="N155" s="502">
        <f>+N158+N165</f>
        <v>63750000</v>
      </c>
      <c r="O155" s="500">
        <f>+O158</f>
        <v>0</v>
      </c>
      <c r="P155" s="500"/>
      <c r="Q155" s="500">
        <f>+Q158</f>
        <v>0</v>
      </c>
      <c r="R155" s="502">
        <f>+R158+R165</f>
        <v>63750000</v>
      </c>
      <c r="S155" s="661" t="s">
        <v>82</v>
      </c>
      <c r="T155" s="662"/>
    </row>
    <row r="156" spans="1:20" ht="64.5" customHeight="1">
      <c r="A156" s="101"/>
      <c r="B156" s="44"/>
      <c r="C156" s="102"/>
      <c r="D156" s="527" t="s">
        <v>89</v>
      </c>
      <c r="E156" s="727"/>
      <c r="F156" s="727"/>
      <c r="G156" s="727"/>
      <c r="H156" s="85"/>
      <c r="I156" s="85"/>
      <c r="J156" s="76"/>
      <c r="K156" s="85"/>
      <c r="L156" s="76"/>
      <c r="M156" s="77"/>
      <c r="N156" s="109"/>
      <c r="O156" s="44"/>
      <c r="P156" s="43"/>
      <c r="Q156" s="44"/>
      <c r="R156" s="103"/>
      <c r="S156" s="581"/>
      <c r="T156" s="582"/>
    </row>
    <row r="157" spans="1:20" ht="61.5" customHeight="1">
      <c r="A157" s="47"/>
      <c r="B157" s="36"/>
      <c r="C157" s="70"/>
      <c r="D157" s="45"/>
      <c r="E157" s="46"/>
      <c r="F157" s="692" t="s">
        <v>240</v>
      </c>
      <c r="G157" s="693"/>
      <c r="H157" s="376" t="s">
        <v>241</v>
      </c>
      <c r="I157" s="377" t="s">
        <v>327</v>
      </c>
      <c r="J157" s="378" t="s">
        <v>242</v>
      </c>
      <c r="K157" s="378" t="s">
        <v>328</v>
      </c>
      <c r="L157" s="290"/>
      <c r="M157" s="378" t="s">
        <v>329</v>
      </c>
      <c r="N157" s="24"/>
      <c r="O157" s="36"/>
      <c r="P157" s="24"/>
      <c r="Q157" s="36"/>
      <c r="R157" s="55"/>
      <c r="S157" s="581"/>
      <c r="T157" s="582"/>
    </row>
    <row r="158" spans="1:20" ht="38.25" customHeight="1">
      <c r="A158" s="26" t="s">
        <v>76</v>
      </c>
      <c r="B158" s="27"/>
      <c r="C158" s="38" t="s">
        <v>6</v>
      </c>
      <c r="D158" s="28"/>
      <c r="E158" s="29"/>
      <c r="F158" s="29"/>
      <c r="G158" s="30"/>
      <c r="H158" s="32"/>
      <c r="I158" s="32"/>
      <c r="J158" s="27"/>
      <c r="K158" s="32"/>
      <c r="L158" s="27"/>
      <c r="M158" s="32"/>
      <c r="N158" s="32">
        <v>59750000</v>
      </c>
      <c r="O158" s="27"/>
      <c r="P158" s="32"/>
      <c r="Q158" s="27"/>
      <c r="R158" s="53">
        <f>+N158+P158</f>
        <v>59750000</v>
      </c>
      <c r="S158" s="588" t="s">
        <v>82</v>
      </c>
      <c r="T158" s="589"/>
    </row>
    <row r="159" spans="1:20" ht="42" customHeight="1">
      <c r="A159" s="21"/>
      <c r="B159" s="1"/>
      <c r="C159" s="67"/>
      <c r="D159" s="640" t="s">
        <v>77</v>
      </c>
      <c r="E159" s="641"/>
      <c r="F159" s="641"/>
      <c r="G159" s="642"/>
      <c r="H159" s="14"/>
      <c r="I159" s="14"/>
      <c r="J159" s="3"/>
      <c r="K159" s="139"/>
      <c r="L159" s="3"/>
      <c r="M159" s="139"/>
      <c r="N159" s="12"/>
      <c r="O159" s="1"/>
      <c r="P159" s="13"/>
      <c r="Q159" s="1"/>
      <c r="R159" s="54"/>
      <c r="S159" s="596"/>
      <c r="T159" s="597"/>
    </row>
    <row r="160" spans="1:20" ht="54" customHeight="1">
      <c r="A160" s="20"/>
      <c r="B160" s="2"/>
      <c r="C160" s="65"/>
      <c r="D160" s="383"/>
      <c r="E160" s="312"/>
      <c r="F160" s="613" t="s">
        <v>183</v>
      </c>
      <c r="G160" s="614"/>
      <c r="H160" s="384" t="s">
        <v>243</v>
      </c>
      <c r="I160" s="385" t="s">
        <v>330</v>
      </c>
      <c r="J160" s="382"/>
      <c r="K160" s="386" t="s">
        <v>244</v>
      </c>
      <c r="L160" s="382"/>
      <c r="M160" s="386" t="s">
        <v>331</v>
      </c>
      <c r="N160" s="110"/>
      <c r="O160" s="2"/>
      <c r="P160" s="14"/>
      <c r="Q160" s="2"/>
      <c r="R160" s="51"/>
      <c r="S160" s="598"/>
      <c r="T160" s="599"/>
    </row>
    <row r="161" spans="1:20" ht="72.75" hidden="1" customHeight="1" thickBot="1">
      <c r="A161" s="214"/>
      <c r="B161" s="203"/>
      <c r="C161" s="215" t="s">
        <v>10</v>
      </c>
      <c r="D161" s="632"/>
      <c r="E161" s="633"/>
      <c r="F161" s="633"/>
      <c r="G161" s="634"/>
      <c r="H161" s="380"/>
      <c r="I161" s="380"/>
      <c r="J161" s="381"/>
      <c r="K161" s="380"/>
      <c r="L161" s="381"/>
      <c r="M161" s="380"/>
      <c r="N161" s="123">
        <v>5952000</v>
      </c>
      <c r="O161" s="203"/>
      <c r="P161" s="123"/>
      <c r="Q161" s="203"/>
      <c r="R161" s="123">
        <f>+N161+P161</f>
        <v>5952000</v>
      </c>
      <c r="S161" s="579" t="s">
        <v>223</v>
      </c>
      <c r="T161" s="580"/>
    </row>
    <row r="162" spans="1:20" ht="72.75" hidden="1" customHeight="1" thickBot="1">
      <c r="A162" s="146"/>
      <c r="B162" s="5"/>
      <c r="C162" s="86"/>
      <c r="D162" s="635"/>
      <c r="E162" s="636"/>
      <c r="F162" s="636"/>
      <c r="G162" s="637"/>
      <c r="H162" s="37"/>
      <c r="I162" s="37" t="s">
        <v>224</v>
      </c>
      <c r="J162" s="48"/>
      <c r="K162" s="37"/>
      <c r="L162" s="48"/>
      <c r="M162" s="37"/>
      <c r="N162" s="24"/>
      <c r="O162" s="5"/>
      <c r="P162" s="6"/>
      <c r="Q162" s="5"/>
      <c r="R162" s="52"/>
      <c r="S162" s="212"/>
      <c r="T162" s="213"/>
    </row>
    <row r="163" spans="1:20" ht="72.75" hidden="1" customHeight="1" thickBot="1">
      <c r="A163" s="61"/>
      <c r="B163" s="79"/>
      <c r="C163" s="274" t="s">
        <v>10</v>
      </c>
      <c r="D163" s="565"/>
      <c r="E163" s="566"/>
      <c r="F163" s="566"/>
      <c r="G163" s="567"/>
      <c r="H163" s="275"/>
      <c r="I163" s="275"/>
      <c r="J163" s="276"/>
      <c r="K163" s="275"/>
      <c r="L163" s="276"/>
      <c r="M163" s="275"/>
      <c r="N163" s="80">
        <v>3500000</v>
      </c>
      <c r="O163" s="79"/>
      <c r="P163" s="80"/>
      <c r="Q163" s="79"/>
      <c r="R163" s="80">
        <f>+N163+P163</f>
        <v>3500000</v>
      </c>
      <c r="S163" s="611" t="s">
        <v>223</v>
      </c>
      <c r="T163" s="612"/>
    </row>
    <row r="164" spans="1:20" ht="105" hidden="1" customHeight="1">
      <c r="A164" s="170"/>
      <c r="B164" s="253"/>
      <c r="C164" s="270"/>
      <c r="D164" s="568"/>
      <c r="E164" s="569"/>
      <c r="F164" s="569"/>
      <c r="G164" s="570"/>
      <c r="H164" s="271"/>
      <c r="I164" s="271" t="s">
        <v>239</v>
      </c>
      <c r="J164" s="272"/>
      <c r="K164" s="271"/>
      <c r="L164" s="272"/>
      <c r="M164" s="271"/>
      <c r="N164" s="255"/>
      <c r="O164" s="253"/>
      <c r="P164" s="255"/>
      <c r="Q164" s="253"/>
      <c r="R164" s="273"/>
      <c r="S164" s="487"/>
      <c r="T164" s="488"/>
    </row>
    <row r="165" spans="1:20" ht="105" customHeight="1">
      <c r="A165" s="61" t="s">
        <v>382</v>
      </c>
      <c r="B165" s="27"/>
      <c r="C165" s="297" t="s">
        <v>381</v>
      </c>
      <c r="D165" s="28"/>
      <c r="E165" s="29"/>
      <c r="F165" s="29"/>
      <c r="G165" s="30"/>
      <c r="H165" s="32"/>
      <c r="I165" s="32"/>
      <c r="J165" s="27"/>
      <c r="K165" s="32"/>
      <c r="L165" s="27"/>
      <c r="M165" s="32"/>
      <c r="N165" s="32">
        <v>4000000</v>
      </c>
      <c r="O165" s="27"/>
      <c r="P165" s="32"/>
      <c r="Q165" s="27"/>
      <c r="R165" s="53">
        <f>+N165+P165</f>
        <v>4000000</v>
      </c>
      <c r="S165" s="604" t="s">
        <v>149</v>
      </c>
      <c r="T165" s="605"/>
    </row>
    <row r="166" spans="1:20" ht="38.25" customHeight="1">
      <c r="A166" s="21"/>
      <c r="B166" s="1"/>
      <c r="C166" s="67"/>
      <c r="D166" s="619" t="s">
        <v>383</v>
      </c>
      <c r="E166" s="620"/>
      <c r="F166" s="620"/>
      <c r="G166" s="622"/>
      <c r="H166" s="13"/>
      <c r="I166" s="13"/>
      <c r="J166" s="1"/>
      <c r="K166" s="13"/>
      <c r="L166" s="1"/>
      <c r="M166" s="13"/>
      <c r="N166" s="13"/>
      <c r="O166" s="1"/>
      <c r="P166" s="13"/>
      <c r="Q166" s="1"/>
      <c r="R166" s="54"/>
      <c r="S166" s="596"/>
      <c r="T166" s="597"/>
    </row>
    <row r="167" spans="1:20" ht="33" customHeight="1">
      <c r="A167" s="20"/>
      <c r="B167" s="2"/>
      <c r="C167" s="65"/>
      <c r="D167" s="241"/>
      <c r="E167" s="242"/>
      <c r="F167" s="553" t="s">
        <v>384</v>
      </c>
      <c r="G167" s="554"/>
      <c r="H167" s="99"/>
      <c r="I167" s="99" t="s">
        <v>385</v>
      </c>
      <c r="J167" s="100"/>
      <c r="K167" s="99"/>
      <c r="L167" s="100"/>
      <c r="M167" s="99"/>
      <c r="N167" s="77"/>
      <c r="O167" s="2"/>
      <c r="P167" s="14"/>
      <c r="Q167" s="2"/>
      <c r="R167" s="51"/>
      <c r="S167" s="598"/>
      <c r="T167" s="599"/>
    </row>
    <row r="168" spans="1:20" ht="38.25" customHeight="1">
      <c r="A168" s="164" t="s">
        <v>54</v>
      </c>
      <c r="B168" s="160"/>
      <c r="C168" s="68" t="s">
        <v>11</v>
      </c>
      <c r="D168" s="9"/>
      <c r="E168" s="9"/>
      <c r="F168" s="9"/>
      <c r="G168" s="9"/>
      <c r="H168" s="11"/>
      <c r="I168" s="11"/>
      <c r="J168" s="7"/>
      <c r="K168" s="11"/>
      <c r="L168" s="7"/>
      <c r="M168" s="11"/>
      <c r="N168" s="500">
        <f>+N171+N175</f>
        <v>6520000</v>
      </c>
      <c r="O168" s="502">
        <f>+O171</f>
        <v>0</v>
      </c>
      <c r="P168" s="500">
        <f>+P173+P179+P182+P190+P187</f>
        <v>0</v>
      </c>
      <c r="Q168" s="502">
        <f>+Q171</f>
        <v>0</v>
      </c>
      <c r="R168" s="503">
        <f>+N168+P168</f>
        <v>6520000</v>
      </c>
      <c r="S168" s="600" t="s">
        <v>149</v>
      </c>
      <c r="T168" s="601"/>
    </row>
    <row r="169" spans="1:20" ht="47.25" customHeight="1">
      <c r="A169" s="21"/>
      <c r="B169" s="1"/>
      <c r="C169" s="65"/>
      <c r="D169" s="626" t="s">
        <v>141</v>
      </c>
      <c r="E169" s="627"/>
      <c r="F169" s="627"/>
      <c r="G169" s="628"/>
      <c r="H169" s="14"/>
      <c r="I169" s="14"/>
      <c r="J169" s="3"/>
      <c r="K169" s="139"/>
      <c r="L169" s="3"/>
      <c r="M169" s="139"/>
      <c r="N169" s="12"/>
      <c r="O169" s="1"/>
      <c r="P169" s="13"/>
      <c r="Q169" s="1"/>
      <c r="R169" s="54"/>
      <c r="S169" s="541"/>
      <c r="T169" s="542"/>
    </row>
    <row r="170" spans="1:20" ht="60" customHeight="1">
      <c r="A170" s="20"/>
      <c r="B170" s="5"/>
      <c r="C170" s="66"/>
      <c r="D170" s="15"/>
      <c r="E170" s="16"/>
      <c r="F170" s="560" t="s">
        <v>245</v>
      </c>
      <c r="G170" s="561"/>
      <c r="H170" s="389" t="s">
        <v>302</v>
      </c>
      <c r="I170" s="390" t="s">
        <v>303</v>
      </c>
      <c r="J170" s="388">
        <v>0.14335664335664336</v>
      </c>
      <c r="K170" s="391" t="s">
        <v>304</v>
      </c>
      <c r="L170" s="388">
        <v>0.14335664335664336</v>
      </c>
      <c r="M170" s="391" t="s">
        <v>305</v>
      </c>
      <c r="N170" s="179"/>
      <c r="O170" s="5"/>
      <c r="P170" s="6"/>
      <c r="Q170" s="5"/>
      <c r="R170" s="52"/>
      <c r="S170" s="543"/>
      <c r="T170" s="544"/>
    </row>
    <row r="171" spans="1:20" ht="48" customHeight="1">
      <c r="A171" s="26" t="s">
        <v>67</v>
      </c>
      <c r="B171" s="27"/>
      <c r="C171" s="38" t="s">
        <v>6</v>
      </c>
      <c r="D171" s="28"/>
      <c r="E171" s="29"/>
      <c r="F171" s="29"/>
      <c r="G171" s="30"/>
      <c r="H171" s="32"/>
      <c r="I171" s="32"/>
      <c r="J171" s="27"/>
      <c r="K171" s="32"/>
      <c r="L171" s="27"/>
      <c r="M171" s="32"/>
      <c r="N171" s="32">
        <v>6020000</v>
      </c>
      <c r="O171" s="27"/>
      <c r="P171" s="32"/>
      <c r="Q171" s="27"/>
      <c r="R171" s="53">
        <f>+N171+P171</f>
        <v>6020000</v>
      </c>
      <c r="S171" s="602" t="s">
        <v>149</v>
      </c>
      <c r="T171" s="603"/>
    </row>
    <row r="172" spans="1:20" ht="53.25" customHeight="1">
      <c r="A172" s="21"/>
      <c r="B172" s="1"/>
      <c r="C172" s="67"/>
      <c r="D172" s="640" t="s">
        <v>68</v>
      </c>
      <c r="E172" s="641"/>
      <c r="F172" s="641"/>
      <c r="G172" s="642"/>
      <c r="H172" s="13"/>
      <c r="I172" s="13"/>
      <c r="J172" s="1"/>
      <c r="K172" s="13"/>
      <c r="L172" s="1"/>
      <c r="M172" s="13"/>
      <c r="N172" s="13"/>
      <c r="O172" s="1"/>
      <c r="P172" s="13"/>
      <c r="Q172" s="1"/>
      <c r="R172" s="54"/>
      <c r="S172" s="541"/>
      <c r="T172" s="542"/>
    </row>
    <row r="173" spans="1:20" ht="40.5" customHeight="1">
      <c r="A173" s="142"/>
      <c r="B173" s="3"/>
      <c r="C173" s="141"/>
      <c r="D173" s="3"/>
      <c r="E173" s="3"/>
      <c r="F173" s="590" t="s">
        <v>184</v>
      </c>
      <c r="G173" s="591"/>
      <c r="H173" s="91" t="s">
        <v>306</v>
      </c>
      <c r="I173" s="374" t="s">
        <v>307</v>
      </c>
      <c r="J173" s="367" t="s">
        <v>308</v>
      </c>
      <c r="K173" s="375" t="s">
        <v>309</v>
      </c>
      <c r="L173" s="140" t="s">
        <v>18</v>
      </c>
      <c r="M173" s="375" t="s">
        <v>309</v>
      </c>
      <c r="N173" s="139"/>
      <c r="O173" s="3"/>
      <c r="P173" s="139"/>
      <c r="Q173" s="3"/>
      <c r="R173" s="139"/>
      <c r="S173" s="581"/>
      <c r="T173" s="595"/>
    </row>
    <row r="174" spans="1:20" ht="41.25" customHeight="1">
      <c r="A174" s="20"/>
      <c r="B174" s="5"/>
      <c r="C174" s="66"/>
      <c r="D174" s="15"/>
      <c r="E174" s="16"/>
      <c r="F174" s="560" t="s">
        <v>185</v>
      </c>
      <c r="G174" s="629"/>
      <c r="H174" s="371" t="s">
        <v>173</v>
      </c>
      <c r="I174" s="392" t="s">
        <v>173</v>
      </c>
      <c r="J174" s="370" t="s">
        <v>173</v>
      </c>
      <c r="K174" s="372" t="s">
        <v>173</v>
      </c>
      <c r="L174" s="393"/>
      <c r="M174" s="372" t="s">
        <v>173</v>
      </c>
      <c r="N174" s="179"/>
      <c r="O174" s="5"/>
      <c r="P174" s="6"/>
      <c r="Q174" s="5"/>
      <c r="R174" s="52"/>
      <c r="S174" s="543"/>
      <c r="T174" s="544"/>
    </row>
    <row r="175" spans="1:20" ht="78.75" customHeight="1">
      <c r="A175" s="61" t="s">
        <v>310</v>
      </c>
      <c r="B175" s="27"/>
      <c r="C175" s="297" t="s">
        <v>369</v>
      </c>
      <c r="D175" s="28"/>
      <c r="E175" s="29"/>
      <c r="F175" s="29"/>
      <c r="G175" s="30"/>
      <c r="H175" s="365"/>
      <c r="I175" s="365"/>
      <c r="J175" s="366"/>
      <c r="K175" s="365"/>
      <c r="L175" s="366"/>
      <c r="M175" s="365"/>
      <c r="N175" s="32">
        <v>500000</v>
      </c>
      <c r="O175" s="27"/>
      <c r="P175" s="32"/>
      <c r="Q175" s="27"/>
      <c r="R175" s="53">
        <f>+N175+P175</f>
        <v>500000</v>
      </c>
      <c r="S175" s="604" t="s">
        <v>149</v>
      </c>
      <c r="T175" s="605"/>
    </row>
    <row r="176" spans="1:20" ht="66" customHeight="1">
      <c r="A176" s="21"/>
      <c r="B176" s="1"/>
      <c r="C176" s="67"/>
      <c r="D176" s="619" t="s">
        <v>263</v>
      </c>
      <c r="E176" s="620"/>
      <c r="F176" s="620"/>
      <c r="G176" s="622"/>
      <c r="H176" s="13"/>
      <c r="I176" s="13"/>
      <c r="J176" s="1"/>
      <c r="K176" s="13"/>
      <c r="L176" s="1"/>
      <c r="M176" s="13"/>
      <c r="N176" s="13"/>
      <c r="O176" s="1"/>
      <c r="P176" s="13"/>
      <c r="Q176" s="1"/>
      <c r="R176" s="54"/>
      <c r="S176" s="596"/>
      <c r="T176" s="597"/>
    </row>
    <row r="177" spans="1:25" ht="41.25" customHeight="1">
      <c r="A177" s="20"/>
      <c r="B177" s="2"/>
      <c r="C177" s="65"/>
      <c r="D177" s="241"/>
      <c r="E177" s="242"/>
      <c r="F177" s="553" t="s">
        <v>264</v>
      </c>
      <c r="G177" s="554"/>
      <c r="H177" s="99"/>
      <c r="I177" s="99" t="s">
        <v>311</v>
      </c>
      <c r="J177" s="100"/>
      <c r="K177" s="99"/>
      <c r="L177" s="100"/>
      <c r="M177" s="99"/>
      <c r="N177" s="77"/>
      <c r="O177" s="2"/>
      <c r="P177" s="14"/>
      <c r="Q177" s="2"/>
      <c r="R177" s="51"/>
      <c r="S177" s="598"/>
      <c r="T177" s="599"/>
    </row>
    <row r="178" spans="1:25" ht="26.25" customHeight="1">
      <c r="A178" s="40" t="s">
        <v>55</v>
      </c>
      <c r="B178" s="7"/>
      <c r="C178" s="69" t="s">
        <v>12</v>
      </c>
      <c r="D178" s="8"/>
      <c r="E178" s="9"/>
      <c r="F178" s="9"/>
      <c r="G178" s="10"/>
      <c r="H178" s="11"/>
      <c r="I178" s="11"/>
      <c r="J178" s="7"/>
      <c r="K178" s="11"/>
      <c r="L178" s="7"/>
      <c r="M178" s="11"/>
      <c r="N178" s="500">
        <f>+N183+N186+N189+N194+N197+N203</f>
        <v>32100000</v>
      </c>
      <c r="O178" s="500" t="e">
        <f>+O183+#REF!+O189+O194</f>
        <v>#REF!</v>
      </c>
      <c r="P178" s="500">
        <f>+P183+P186+P189+P197+P194</f>
        <v>1200000</v>
      </c>
      <c r="Q178" s="500" t="e">
        <f>+Q183+#REF!+Q189+Q194</f>
        <v>#REF!</v>
      </c>
      <c r="R178" s="500">
        <f>+N178+P178</f>
        <v>33300000</v>
      </c>
      <c r="S178" s="638" t="s">
        <v>214</v>
      </c>
      <c r="T178" s="639"/>
    </row>
    <row r="179" spans="1:25" ht="51.75" customHeight="1">
      <c r="A179" s="21"/>
      <c r="B179" s="1"/>
      <c r="C179" s="67"/>
      <c r="D179" s="640" t="s">
        <v>119</v>
      </c>
      <c r="E179" s="641"/>
      <c r="F179" s="641"/>
      <c r="G179" s="642"/>
      <c r="H179" s="13"/>
      <c r="I179" s="13"/>
      <c r="J179" s="1"/>
      <c r="K179" s="13"/>
      <c r="L179" s="1"/>
      <c r="M179" s="13"/>
      <c r="N179" s="13"/>
      <c r="O179" s="1"/>
      <c r="P179" s="13"/>
      <c r="Q179" s="1"/>
      <c r="R179" s="54"/>
      <c r="S179" s="541"/>
      <c r="T179" s="542"/>
    </row>
    <row r="180" spans="1:25" ht="51.75" customHeight="1">
      <c r="A180" s="19"/>
      <c r="B180" s="2"/>
      <c r="C180" s="135"/>
      <c r="D180" s="34"/>
      <c r="E180" s="25"/>
      <c r="F180" s="630" t="s">
        <v>120</v>
      </c>
      <c r="G180" s="631"/>
      <c r="H180" s="14" t="s">
        <v>246</v>
      </c>
      <c r="I180" s="396" t="s">
        <v>246</v>
      </c>
      <c r="J180" s="395"/>
      <c r="K180" s="397" t="s">
        <v>247</v>
      </c>
      <c r="L180" s="395"/>
      <c r="M180" s="397" t="s">
        <v>248</v>
      </c>
      <c r="N180" s="139"/>
      <c r="O180" s="2"/>
      <c r="P180" s="14"/>
      <c r="Q180" s="2"/>
      <c r="R180" s="51"/>
      <c r="S180" s="581"/>
      <c r="T180" s="595"/>
    </row>
    <row r="181" spans="1:25" ht="51.75" customHeight="1">
      <c r="A181" s="19"/>
      <c r="B181" s="2"/>
      <c r="C181" s="135"/>
      <c r="D181" s="557" t="s">
        <v>221</v>
      </c>
      <c r="E181" s="558"/>
      <c r="F181" s="558"/>
      <c r="G181" s="559"/>
      <c r="H181" s="198"/>
      <c r="I181" s="198"/>
      <c r="J181" s="197"/>
      <c r="K181" s="394"/>
      <c r="L181" s="197"/>
      <c r="M181" s="394"/>
      <c r="N181" s="139"/>
      <c r="O181" s="2"/>
      <c r="P181" s="14"/>
      <c r="Q181" s="2"/>
      <c r="R181" s="51"/>
      <c r="S181" s="581"/>
      <c r="T181" s="595"/>
    </row>
    <row r="182" spans="1:25" ht="58.5" customHeight="1">
      <c r="A182" s="20"/>
      <c r="B182" s="5"/>
      <c r="C182" s="66"/>
      <c r="D182" s="241"/>
      <c r="E182" s="242"/>
      <c r="F182" s="551" t="s">
        <v>222</v>
      </c>
      <c r="G182" s="682"/>
      <c r="H182" s="371" t="s">
        <v>387</v>
      </c>
      <c r="I182" s="392" t="s">
        <v>388</v>
      </c>
      <c r="J182" s="371" t="s">
        <v>332</v>
      </c>
      <c r="K182" s="371" t="s">
        <v>389</v>
      </c>
      <c r="L182" s="172"/>
      <c r="M182" s="371" t="s">
        <v>390</v>
      </c>
      <c r="N182" s="6"/>
      <c r="O182" s="5"/>
      <c r="P182" s="6"/>
      <c r="Q182" s="5"/>
      <c r="R182" s="52"/>
      <c r="S182" s="543"/>
      <c r="T182" s="544"/>
    </row>
    <row r="183" spans="1:25" ht="49.5" customHeight="1">
      <c r="A183" s="112" t="s">
        <v>142</v>
      </c>
      <c r="B183" s="79"/>
      <c r="C183" s="117" t="s">
        <v>6</v>
      </c>
      <c r="D183" s="118"/>
      <c r="E183" s="119"/>
      <c r="F183" s="119"/>
      <c r="G183" s="120"/>
      <c r="H183" s="80"/>
      <c r="I183" s="80"/>
      <c r="J183" s="79"/>
      <c r="K183" s="80"/>
      <c r="L183" s="79"/>
      <c r="M183" s="80"/>
      <c r="N183" s="80">
        <v>1000000</v>
      </c>
      <c r="O183" s="79"/>
      <c r="P183" s="80">
        <v>1200000</v>
      </c>
      <c r="Q183" s="79"/>
      <c r="R183" s="116">
        <f>+N183+P183</f>
        <v>2200000</v>
      </c>
      <c r="S183" s="571" t="s">
        <v>192</v>
      </c>
      <c r="T183" s="625"/>
      <c r="X183" s="645"/>
      <c r="Y183" s="646"/>
    </row>
    <row r="184" spans="1:25" ht="54" customHeight="1">
      <c r="A184" s="21"/>
      <c r="B184" s="1"/>
      <c r="C184" s="67"/>
      <c r="D184" s="592" t="s">
        <v>145</v>
      </c>
      <c r="E184" s="647"/>
      <c r="F184" s="647"/>
      <c r="G184" s="648"/>
      <c r="H184" s="13"/>
      <c r="I184" s="13"/>
      <c r="J184" s="3"/>
      <c r="K184" s="12"/>
      <c r="L184" s="3"/>
      <c r="M184" s="12"/>
      <c r="N184" s="12"/>
      <c r="O184" s="1"/>
      <c r="P184" s="13"/>
      <c r="Q184" s="1"/>
      <c r="R184" s="54"/>
      <c r="S184" s="541"/>
      <c r="T184" s="542"/>
    </row>
    <row r="185" spans="1:25" ht="82.5" customHeight="1">
      <c r="A185" s="19"/>
      <c r="B185" s="2"/>
      <c r="C185" s="65"/>
      <c r="D185" s="15"/>
      <c r="E185" s="16"/>
      <c r="F185" s="560" t="s">
        <v>312</v>
      </c>
      <c r="G185" s="561"/>
      <c r="H185" s="392" t="s">
        <v>311</v>
      </c>
      <c r="I185" s="392" t="s">
        <v>313</v>
      </c>
      <c r="J185" s="400" t="s">
        <v>249</v>
      </c>
      <c r="K185" s="401" t="s">
        <v>313</v>
      </c>
      <c r="L185" s="400" t="s">
        <v>250</v>
      </c>
      <c r="M185" s="401" t="s">
        <v>313</v>
      </c>
      <c r="N185" s="139"/>
      <c r="O185" s="2"/>
      <c r="P185" s="14"/>
      <c r="Q185" s="2"/>
      <c r="R185" s="51"/>
      <c r="S185" s="543"/>
      <c r="T185" s="544"/>
    </row>
    <row r="186" spans="1:25" ht="62.25" customHeight="1">
      <c r="A186" s="112" t="s">
        <v>391</v>
      </c>
      <c r="B186" s="79"/>
      <c r="C186" s="117" t="s">
        <v>6</v>
      </c>
      <c r="D186" s="118"/>
      <c r="E186" s="119"/>
      <c r="F186" s="119"/>
      <c r="G186" s="120"/>
      <c r="H186" s="80"/>
      <c r="I186" s="80"/>
      <c r="J186" s="79"/>
      <c r="K186" s="80"/>
      <c r="L186" s="79"/>
      <c r="M186" s="80"/>
      <c r="N186" s="80">
        <v>18900000</v>
      </c>
      <c r="O186" s="79"/>
      <c r="P186" s="80"/>
      <c r="Q186" s="79"/>
      <c r="R186" s="116">
        <f>+N186+P186</f>
        <v>18900000</v>
      </c>
      <c r="S186" s="571" t="s">
        <v>194</v>
      </c>
      <c r="T186" s="625"/>
      <c r="U186" s="236"/>
      <c r="V186" s="236"/>
      <c r="W186" s="236"/>
      <c r="X186" s="236"/>
    </row>
    <row r="187" spans="1:25" ht="62.25" customHeight="1">
      <c r="A187" s="21"/>
      <c r="B187" s="1"/>
      <c r="C187" s="67"/>
      <c r="D187" s="592" t="s">
        <v>145</v>
      </c>
      <c r="E187" s="647"/>
      <c r="F187" s="647"/>
      <c r="G187" s="648"/>
      <c r="H187" s="14"/>
      <c r="I187" s="14"/>
      <c r="J187" s="3"/>
      <c r="K187" s="139"/>
      <c r="L187" s="3"/>
      <c r="M187" s="139"/>
      <c r="N187" s="12"/>
      <c r="O187" s="1"/>
      <c r="P187" s="13"/>
      <c r="Q187" s="1"/>
      <c r="R187" s="54"/>
      <c r="S187" s="541"/>
      <c r="T187" s="542"/>
    </row>
    <row r="188" spans="1:25" ht="62.25" customHeight="1">
      <c r="A188" s="19"/>
      <c r="B188" s="2"/>
      <c r="C188" s="65"/>
      <c r="D188" s="15"/>
      <c r="E188" s="16"/>
      <c r="F188" s="560" t="s">
        <v>193</v>
      </c>
      <c r="G188" s="561"/>
      <c r="H188" s="371" t="s">
        <v>146</v>
      </c>
      <c r="I188" s="392" t="s">
        <v>333</v>
      </c>
      <c r="J188" s="402"/>
      <c r="K188" s="372" t="s">
        <v>333</v>
      </c>
      <c r="L188" s="370" t="s">
        <v>334</v>
      </c>
      <c r="M188" s="372" t="s">
        <v>334</v>
      </c>
      <c r="N188" s="139"/>
      <c r="O188" s="2"/>
      <c r="P188" s="14"/>
      <c r="Q188" s="2"/>
      <c r="R188" s="51"/>
      <c r="S188" s="543"/>
      <c r="T188" s="544"/>
    </row>
    <row r="189" spans="1:25" ht="41.25" customHeight="1">
      <c r="A189" s="26" t="s">
        <v>102</v>
      </c>
      <c r="B189" s="27"/>
      <c r="C189" s="38" t="s">
        <v>4</v>
      </c>
      <c r="D189" s="28"/>
      <c r="E189" s="29"/>
      <c r="F189" s="29"/>
      <c r="G189" s="30"/>
      <c r="H189" s="365"/>
      <c r="I189" s="365"/>
      <c r="J189" s="366"/>
      <c r="K189" s="365"/>
      <c r="L189" s="366"/>
      <c r="M189" s="365"/>
      <c r="N189" s="32">
        <v>800000</v>
      </c>
      <c r="O189" s="27"/>
      <c r="P189" s="32">
        <v>0</v>
      </c>
      <c r="Q189" s="27"/>
      <c r="R189" s="53">
        <f>+N189+P189</f>
        <v>800000</v>
      </c>
      <c r="S189" s="588" t="s">
        <v>155</v>
      </c>
      <c r="T189" s="589"/>
    </row>
    <row r="190" spans="1:25" ht="88.5" customHeight="1">
      <c r="A190" s="21"/>
      <c r="B190" s="1"/>
      <c r="C190" s="67"/>
      <c r="D190" s="592" t="s">
        <v>69</v>
      </c>
      <c r="E190" s="593"/>
      <c r="F190" s="593"/>
      <c r="G190" s="594"/>
      <c r="H190" s="13"/>
      <c r="I190" s="13"/>
      <c r="J190" s="1"/>
      <c r="K190" s="13"/>
      <c r="L190" s="1"/>
      <c r="M190" s="13"/>
      <c r="N190" s="13"/>
      <c r="O190" s="1"/>
      <c r="P190" s="13"/>
      <c r="Q190" s="1"/>
      <c r="R190" s="54"/>
      <c r="S190" s="541"/>
      <c r="T190" s="542"/>
    </row>
    <row r="191" spans="1:25" ht="88.5" customHeight="1">
      <c r="A191" s="19"/>
      <c r="B191" s="2"/>
      <c r="C191" s="65"/>
      <c r="D191" s="136"/>
      <c r="E191" s="137"/>
      <c r="F191" s="590" t="s">
        <v>70</v>
      </c>
      <c r="G191" s="591"/>
      <c r="H191" s="139">
        <v>8</v>
      </c>
      <c r="I191" s="14">
        <v>8</v>
      </c>
      <c r="J191" s="2"/>
      <c r="K191" s="14">
        <v>8</v>
      </c>
      <c r="L191" s="2"/>
      <c r="M191" s="14">
        <v>8</v>
      </c>
      <c r="N191" s="14"/>
      <c r="O191" s="2"/>
      <c r="P191" s="14"/>
      <c r="Q191" s="2"/>
      <c r="R191" s="51"/>
      <c r="S191" s="581"/>
      <c r="T191" s="595"/>
    </row>
    <row r="192" spans="1:25" ht="88.5" customHeight="1">
      <c r="A192" s="19"/>
      <c r="B192" s="2"/>
      <c r="C192" s="65"/>
      <c r="D192" s="136"/>
      <c r="E192" s="137"/>
      <c r="F192" s="590" t="s">
        <v>189</v>
      </c>
      <c r="G192" s="591"/>
      <c r="H192" s="139">
        <v>423</v>
      </c>
      <c r="I192" s="14">
        <v>423</v>
      </c>
      <c r="J192" s="2"/>
      <c r="K192" s="14">
        <v>423</v>
      </c>
      <c r="L192" s="2"/>
      <c r="M192" s="14">
        <v>423</v>
      </c>
      <c r="N192" s="14"/>
      <c r="O192" s="2"/>
      <c r="P192" s="14"/>
      <c r="Q192" s="2"/>
      <c r="R192" s="51"/>
      <c r="S192" s="581"/>
      <c r="T192" s="595"/>
    </row>
    <row r="193" spans="1:20" ht="55.5" customHeight="1">
      <c r="A193" s="20"/>
      <c r="B193" s="5"/>
      <c r="C193" s="66"/>
      <c r="D193" s="15"/>
      <c r="E193" s="16"/>
      <c r="F193" s="560" t="s">
        <v>190</v>
      </c>
      <c r="G193" s="629"/>
      <c r="H193" s="17">
        <v>22</v>
      </c>
      <c r="I193" s="17">
        <v>20</v>
      </c>
      <c r="J193" s="18"/>
      <c r="K193" s="17">
        <v>20</v>
      </c>
      <c r="L193" s="18"/>
      <c r="M193" s="17">
        <v>20</v>
      </c>
      <c r="N193" s="6"/>
      <c r="O193" s="5"/>
      <c r="P193" s="6"/>
      <c r="Q193" s="5"/>
      <c r="R193" s="52"/>
      <c r="S193" s="543"/>
      <c r="T193" s="544"/>
    </row>
    <row r="194" spans="1:20" ht="67.5" customHeight="1">
      <c r="A194" s="26" t="s">
        <v>143</v>
      </c>
      <c r="B194" s="27"/>
      <c r="C194" s="38" t="s">
        <v>205</v>
      </c>
      <c r="D194" s="28"/>
      <c r="E194" s="29"/>
      <c r="F194" s="29"/>
      <c r="G194" s="30"/>
      <c r="H194" s="32"/>
      <c r="I194" s="32"/>
      <c r="J194" s="27"/>
      <c r="K194" s="32"/>
      <c r="L194" s="27"/>
      <c r="M194" s="32"/>
      <c r="N194" s="32">
        <v>7700000</v>
      </c>
      <c r="O194" s="27"/>
      <c r="P194" s="32">
        <v>0</v>
      </c>
      <c r="Q194" s="27"/>
      <c r="R194" s="53">
        <f>+N194+P194</f>
        <v>7700000</v>
      </c>
      <c r="S194" s="588" t="s">
        <v>191</v>
      </c>
      <c r="T194" s="589"/>
    </row>
    <row r="195" spans="1:20" ht="48.75" customHeight="1">
      <c r="A195" s="21"/>
      <c r="B195" s="1"/>
      <c r="C195" s="67"/>
      <c r="D195" s="592" t="s">
        <v>144</v>
      </c>
      <c r="E195" s="593"/>
      <c r="F195" s="593"/>
      <c r="G195" s="594"/>
      <c r="H195" s="13"/>
      <c r="I195" s="13"/>
      <c r="J195" s="1"/>
      <c r="K195" s="13"/>
      <c r="L195" s="1"/>
      <c r="M195" s="13"/>
      <c r="N195" s="180"/>
      <c r="O195" s="1"/>
      <c r="P195" s="13"/>
      <c r="Q195" s="1"/>
      <c r="R195" s="54"/>
      <c r="S195" s="541"/>
      <c r="T195" s="542"/>
    </row>
    <row r="196" spans="1:20" ht="63" customHeight="1">
      <c r="A196" s="20"/>
      <c r="B196" s="5"/>
      <c r="C196" s="66"/>
      <c r="D196" s="4"/>
      <c r="E196" s="3"/>
      <c r="F196" s="590" t="s">
        <v>252</v>
      </c>
      <c r="G196" s="591"/>
      <c r="H196" s="246">
        <v>790</v>
      </c>
      <c r="I196" s="246">
        <v>800</v>
      </c>
      <c r="J196" s="247"/>
      <c r="K196" s="246">
        <v>800</v>
      </c>
      <c r="L196" s="247"/>
      <c r="M196" s="246">
        <v>800</v>
      </c>
      <c r="N196" s="96"/>
      <c r="O196" s="5"/>
      <c r="P196" s="6"/>
      <c r="Q196" s="5"/>
      <c r="R196" s="52"/>
      <c r="S196" s="543"/>
      <c r="T196" s="544"/>
    </row>
    <row r="197" spans="1:20" ht="48.75" customHeight="1">
      <c r="A197" s="61" t="s">
        <v>394</v>
      </c>
      <c r="B197" s="56"/>
      <c r="C197" s="464" t="s">
        <v>370</v>
      </c>
      <c r="D197" s="119"/>
      <c r="E197" s="58"/>
      <c r="F197" s="72"/>
      <c r="G197" s="73"/>
      <c r="H197" s="465"/>
      <c r="I197" s="466"/>
      <c r="J197" s="467"/>
      <c r="K197" s="466"/>
      <c r="L197" s="467"/>
      <c r="M197" s="466"/>
      <c r="N197" s="80">
        <v>500000</v>
      </c>
      <c r="O197" s="79"/>
      <c r="P197" s="80"/>
      <c r="Q197" s="56"/>
      <c r="R197" s="116">
        <f>+N197+P197</f>
        <v>500000</v>
      </c>
      <c r="S197" s="588" t="s">
        <v>346</v>
      </c>
      <c r="T197" s="589"/>
    </row>
    <row r="198" spans="1:20" ht="51" customHeight="1">
      <c r="A198" s="406"/>
      <c r="B198" s="3"/>
      <c r="C198" s="352"/>
      <c r="D198" s="573" t="s">
        <v>158</v>
      </c>
      <c r="E198" s="574"/>
      <c r="F198" s="574"/>
      <c r="G198" s="575"/>
      <c r="H198" s="408"/>
      <c r="I198" s="408"/>
      <c r="J198" s="404"/>
      <c r="K198" s="410"/>
      <c r="L198" s="404"/>
      <c r="M198" s="412"/>
      <c r="N198" s="13"/>
      <c r="O198" s="3"/>
      <c r="P198" s="12"/>
      <c r="Q198" s="3"/>
      <c r="R198" s="12"/>
      <c r="S198" s="405"/>
      <c r="T198" s="414"/>
    </row>
    <row r="199" spans="1:20" ht="38.25" customHeight="1">
      <c r="A199" s="407"/>
      <c r="B199" s="3"/>
      <c r="C199" s="141"/>
      <c r="D199" s="784" t="s">
        <v>159</v>
      </c>
      <c r="E199" s="785"/>
      <c r="F199" s="785"/>
      <c r="G199" s="786"/>
      <c r="H199" s="409"/>
      <c r="I199" s="409"/>
      <c r="J199" s="404"/>
      <c r="K199" s="411">
        <v>1</v>
      </c>
      <c r="L199" s="404"/>
      <c r="M199" s="413"/>
      <c r="N199" s="14"/>
      <c r="O199" s="3"/>
      <c r="P199" s="139"/>
      <c r="Q199" s="3"/>
      <c r="R199" s="139"/>
      <c r="S199" s="309"/>
      <c r="T199" s="235"/>
    </row>
    <row r="200" spans="1:20" ht="55.5" hidden="1" customHeight="1" thickBot="1">
      <c r="A200" s="214"/>
      <c r="B200" s="216"/>
      <c r="C200" s="217"/>
      <c r="D200" s="218"/>
      <c r="E200" s="219"/>
      <c r="F200" s="219"/>
      <c r="G200" s="220"/>
      <c r="H200" s="221"/>
      <c r="I200" s="221"/>
      <c r="J200" s="222"/>
      <c r="K200" s="223"/>
      <c r="L200" s="222"/>
      <c r="M200" s="223"/>
      <c r="N200" s="224"/>
      <c r="O200" s="225"/>
      <c r="P200" s="226"/>
      <c r="Q200" s="227"/>
      <c r="R200" s="403"/>
      <c r="S200" s="650"/>
      <c r="T200" s="651"/>
    </row>
    <row r="201" spans="1:20" ht="63" hidden="1" customHeight="1" thickBot="1">
      <c r="A201" s="146"/>
      <c r="B201" s="5"/>
      <c r="C201" s="66"/>
      <c r="D201" s="781"/>
      <c r="E201" s="782"/>
      <c r="F201" s="782"/>
      <c r="G201" s="783"/>
      <c r="H201" s="17"/>
      <c r="I201" s="17"/>
      <c r="J201" s="177"/>
      <c r="K201" s="178"/>
      <c r="L201" s="177"/>
      <c r="M201" s="178"/>
      <c r="N201" s="6"/>
      <c r="O201" s="16"/>
      <c r="P201" s="179"/>
      <c r="Q201" s="167"/>
      <c r="R201" s="52"/>
      <c r="S201" s="207"/>
      <c r="T201" s="208"/>
    </row>
    <row r="202" spans="1:20" ht="57.75" hidden="1" customHeight="1" thickBot="1">
      <c r="A202" s="146"/>
      <c r="B202" s="5"/>
      <c r="C202" s="66"/>
      <c r="D202" s="576"/>
      <c r="E202" s="577"/>
      <c r="F202" s="577"/>
      <c r="G202" s="578"/>
      <c r="H202" s="17"/>
      <c r="I202" s="228"/>
      <c r="J202" s="177"/>
      <c r="K202" s="229"/>
      <c r="L202" s="177"/>
      <c r="M202" s="229"/>
      <c r="N202" s="6"/>
      <c r="O202" s="16"/>
      <c r="P202" s="179"/>
      <c r="Q202" s="167"/>
      <c r="R202" s="52"/>
      <c r="S202" s="311"/>
      <c r="T202" s="310"/>
    </row>
    <row r="203" spans="1:20" ht="57.75" customHeight="1">
      <c r="A203" s="432" t="s">
        <v>314</v>
      </c>
      <c r="B203" s="324"/>
      <c r="C203" s="468" t="s">
        <v>371</v>
      </c>
      <c r="D203" s="469"/>
      <c r="E203" s="334"/>
      <c r="F203" s="345"/>
      <c r="G203" s="346"/>
      <c r="H203" s="470"/>
      <c r="I203" s="471"/>
      <c r="J203" s="472"/>
      <c r="K203" s="471"/>
      <c r="L203" s="472"/>
      <c r="M203" s="471"/>
      <c r="N203" s="398">
        <v>3200000</v>
      </c>
      <c r="O203" s="399"/>
      <c r="P203" s="398"/>
      <c r="Q203" s="324"/>
      <c r="R203" s="451">
        <f>+N203+P203</f>
        <v>3200000</v>
      </c>
      <c r="S203" s="571" t="s">
        <v>346</v>
      </c>
      <c r="T203" s="572"/>
    </row>
    <row r="204" spans="1:20" ht="57.75" customHeight="1">
      <c r="A204" s="406"/>
      <c r="B204" s="327"/>
      <c r="C204" s="352"/>
      <c r="D204" s="573" t="s">
        <v>158</v>
      </c>
      <c r="E204" s="574"/>
      <c r="F204" s="574"/>
      <c r="G204" s="575"/>
      <c r="H204" s="408"/>
      <c r="I204" s="408"/>
      <c r="J204" s="415"/>
      <c r="K204" s="412"/>
      <c r="L204" s="415"/>
      <c r="M204" s="412"/>
      <c r="N204" s="13"/>
      <c r="O204" s="327"/>
      <c r="P204" s="12"/>
      <c r="Q204" s="327"/>
      <c r="R204" s="12"/>
      <c r="S204" s="416"/>
      <c r="T204" s="414"/>
    </row>
    <row r="205" spans="1:20" ht="57.75" customHeight="1">
      <c r="A205" s="407"/>
      <c r="B205" s="16"/>
      <c r="C205" s="353"/>
      <c r="D205" s="576" t="s">
        <v>159</v>
      </c>
      <c r="E205" s="577"/>
      <c r="F205" s="577"/>
      <c r="G205" s="578"/>
      <c r="H205" s="17">
        <v>120</v>
      </c>
      <c r="I205" s="17">
        <v>120</v>
      </c>
      <c r="J205" s="177"/>
      <c r="K205" s="178">
        <v>120</v>
      </c>
      <c r="L205" s="177"/>
      <c r="M205" s="178">
        <v>120</v>
      </c>
      <c r="N205" s="6"/>
      <c r="O205" s="16"/>
      <c r="P205" s="179"/>
      <c r="Q205" s="16"/>
      <c r="R205" s="179"/>
      <c r="S205" s="330"/>
      <c r="T205" s="321"/>
    </row>
    <row r="206" spans="1:20" ht="38.25" customHeight="1">
      <c r="A206" s="164" t="s">
        <v>56</v>
      </c>
      <c r="B206" s="160"/>
      <c r="C206" s="151" t="s">
        <v>13</v>
      </c>
      <c r="D206" s="156"/>
      <c r="E206" s="157"/>
      <c r="F206" s="157"/>
      <c r="G206" s="158"/>
      <c r="H206" s="159"/>
      <c r="I206" s="159"/>
      <c r="J206" s="160"/>
      <c r="K206" s="159"/>
      <c r="L206" s="160"/>
      <c r="M206" s="159"/>
      <c r="N206" s="502">
        <f>+N209</f>
        <v>21420000</v>
      </c>
      <c r="O206" s="502" t="e">
        <f>+O209+#REF!</f>
        <v>#REF!</v>
      </c>
      <c r="P206" s="502">
        <f>+P209</f>
        <v>0</v>
      </c>
      <c r="Q206" s="502" t="e">
        <f>+Q209+#REF!</f>
        <v>#REF!</v>
      </c>
      <c r="R206" s="504">
        <f>+R209</f>
        <v>21420000</v>
      </c>
      <c r="S206" s="661" t="s">
        <v>187</v>
      </c>
      <c r="T206" s="662"/>
    </row>
    <row r="207" spans="1:20" ht="42" customHeight="1">
      <c r="A207" s="21"/>
      <c r="B207" s="1"/>
      <c r="C207" s="67"/>
      <c r="D207" s="592" t="s">
        <v>103</v>
      </c>
      <c r="E207" s="593"/>
      <c r="F207" s="593"/>
      <c r="G207" s="594"/>
      <c r="H207" s="13"/>
      <c r="I207" s="13"/>
      <c r="J207" s="1"/>
      <c r="K207" s="13"/>
      <c r="L207" s="1"/>
      <c r="M207" s="13"/>
      <c r="N207" s="13"/>
      <c r="O207" s="1"/>
      <c r="P207" s="13"/>
      <c r="Q207" s="1"/>
      <c r="R207" s="54"/>
      <c r="S207" s="657"/>
      <c r="T207" s="658"/>
    </row>
    <row r="208" spans="1:20" ht="41.25" customHeight="1">
      <c r="A208" s="20"/>
      <c r="B208" s="5"/>
      <c r="C208" s="66"/>
      <c r="D208" s="15"/>
      <c r="E208" s="16"/>
      <c r="F208" s="560" t="s">
        <v>186</v>
      </c>
      <c r="G208" s="561"/>
      <c r="H208" s="143">
        <v>2</v>
      </c>
      <c r="I208" s="143">
        <v>2</v>
      </c>
      <c r="J208" s="144"/>
      <c r="K208" s="143">
        <v>1</v>
      </c>
      <c r="L208" s="144"/>
      <c r="M208" s="143">
        <v>1</v>
      </c>
      <c r="N208" s="6"/>
      <c r="O208" s="5"/>
      <c r="P208" s="6"/>
      <c r="Q208" s="5"/>
      <c r="R208" s="52"/>
      <c r="S208" s="659"/>
      <c r="T208" s="660"/>
    </row>
    <row r="209" spans="1:24" ht="75.75" customHeight="1">
      <c r="A209" s="26" t="s">
        <v>72</v>
      </c>
      <c r="B209" s="27"/>
      <c r="C209" s="38" t="s">
        <v>6</v>
      </c>
      <c r="D209" s="28"/>
      <c r="E209" s="29"/>
      <c r="F209" s="29"/>
      <c r="G209" s="30"/>
      <c r="H209" s="32"/>
      <c r="I209" s="32"/>
      <c r="J209" s="27"/>
      <c r="K209" s="32"/>
      <c r="L209" s="27"/>
      <c r="M209" s="32"/>
      <c r="N209" s="32">
        <v>21420000</v>
      </c>
      <c r="O209" s="27"/>
      <c r="P209" s="32"/>
      <c r="Q209" s="27"/>
      <c r="R209" s="53">
        <f>+N209+P209</f>
        <v>21420000</v>
      </c>
      <c r="S209" s="604" t="s">
        <v>188</v>
      </c>
      <c r="T209" s="703"/>
    </row>
    <row r="210" spans="1:24" ht="47.25" customHeight="1">
      <c r="A210" s="21"/>
      <c r="B210" s="1"/>
      <c r="C210" s="67"/>
      <c r="D210" s="592" t="s">
        <v>71</v>
      </c>
      <c r="E210" s="593"/>
      <c r="F210" s="593"/>
      <c r="G210" s="594"/>
      <c r="H210" s="13"/>
      <c r="I210" s="13"/>
      <c r="J210" s="1"/>
      <c r="K210" s="13"/>
      <c r="L210" s="1"/>
      <c r="M210" s="13"/>
      <c r="N210" s="13"/>
      <c r="O210" s="1"/>
      <c r="P210" s="13"/>
      <c r="Q210" s="1"/>
      <c r="R210" s="54"/>
      <c r="S210" s="657"/>
      <c r="T210" s="658"/>
    </row>
    <row r="211" spans="1:24" ht="54" customHeight="1">
      <c r="A211" s="20"/>
      <c r="B211" s="5"/>
      <c r="C211" s="66"/>
      <c r="D211" s="15"/>
      <c r="E211" s="16"/>
      <c r="F211" s="560" t="s">
        <v>251</v>
      </c>
      <c r="G211" s="561"/>
      <c r="H211" s="244">
        <v>6</v>
      </c>
      <c r="I211" s="244">
        <v>4</v>
      </c>
      <c r="J211" s="245"/>
      <c r="K211" s="244">
        <v>2</v>
      </c>
      <c r="L211" s="245"/>
      <c r="M211" s="244">
        <v>2</v>
      </c>
      <c r="N211" s="6"/>
      <c r="O211" s="5"/>
      <c r="P211" s="6"/>
      <c r="Q211" s="5"/>
      <c r="R211" s="52"/>
      <c r="S211" s="659"/>
      <c r="T211" s="660"/>
    </row>
    <row r="212" spans="1:24" ht="82.5" customHeight="1">
      <c r="A212" s="39" t="s">
        <v>57</v>
      </c>
      <c r="B212" s="7"/>
      <c r="C212" s="69" t="s">
        <v>14</v>
      </c>
      <c r="D212" s="8"/>
      <c r="E212" s="9"/>
      <c r="F212" s="9"/>
      <c r="G212" s="10"/>
      <c r="H212" s="11"/>
      <c r="I212" s="11"/>
      <c r="J212" s="7"/>
      <c r="K212" s="11"/>
      <c r="L212" s="7"/>
      <c r="M212" s="11"/>
      <c r="N212" s="500">
        <f>+N215+N219+N224+N227+N232+N235+N238+N240+N242+N244+N248</f>
        <v>50430000</v>
      </c>
      <c r="O212" s="500">
        <f>+O215+O219+O224+O232+O238</f>
        <v>0</v>
      </c>
      <c r="P212" s="500">
        <f>+P215+P219+P224+P227+P232+P235+P238+P240+P242+P244+P246</f>
        <v>1588000</v>
      </c>
      <c r="Q212" s="500">
        <f>+Q215+Q219+Q224+Q227+Q232+Q235+Q238+Q240+Q242+Q246</f>
        <v>0</v>
      </c>
      <c r="R212" s="505">
        <f>+N212+P212</f>
        <v>52018000</v>
      </c>
      <c r="S212" s="661" t="s">
        <v>277</v>
      </c>
      <c r="T212" s="662"/>
    </row>
    <row r="213" spans="1:24" ht="45" customHeight="1">
      <c r="A213" s="21"/>
      <c r="B213" s="1"/>
      <c r="C213" s="67"/>
      <c r="D213" s="592" t="s">
        <v>104</v>
      </c>
      <c r="E213" s="593"/>
      <c r="F213" s="593"/>
      <c r="G213" s="594"/>
      <c r="H213" s="13"/>
      <c r="I213" s="13"/>
      <c r="J213" s="1"/>
      <c r="K213" s="13"/>
      <c r="L213" s="1"/>
      <c r="M213" s="13"/>
      <c r="N213" s="13"/>
      <c r="O213" s="1"/>
      <c r="P213" s="13"/>
      <c r="Q213" s="1"/>
      <c r="R213" s="54"/>
      <c r="S213" s="541"/>
      <c r="T213" s="542"/>
    </row>
    <row r="214" spans="1:24" ht="51" customHeight="1">
      <c r="A214" s="20"/>
      <c r="B214" s="5"/>
      <c r="C214" s="66"/>
      <c r="D214" s="15"/>
      <c r="E214" s="16"/>
      <c r="F214" s="560" t="s">
        <v>105</v>
      </c>
      <c r="G214" s="561"/>
      <c r="H214" s="49" t="s">
        <v>118</v>
      </c>
      <c r="I214" s="49" t="s">
        <v>118</v>
      </c>
      <c r="J214" s="82"/>
      <c r="K214" s="49" t="s">
        <v>118</v>
      </c>
      <c r="L214" s="82"/>
      <c r="M214" s="49" t="s">
        <v>118</v>
      </c>
      <c r="N214" s="6"/>
      <c r="O214" s="5"/>
      <c r="P214" s="6"/>
      <c r="Q214" s="5"/>
      <c r="R214" s="52"/>
      <c r="S214" s="543"/>
      <c r="T214" s="544"/>
    </row>
    <row r="215" spans="1:24" ht="108.75" customHeight="1">
      <c r="A215" s="26" t="s">
        <v>78</v>
      </c>
      <c r="B215" s="27"/>
      <c r="C215" s="38" t="s">
        <v>6</v>
      </c>
      <c r="D215" s="28"/>
      <c r="E215" s="29"/>
      <c r="F215" s="29"/>
      <c r="G215" s="30"/>
      <c r="H215" s="32"/>
      <c r="I215" s="32"/>
      <c r="J215" s="27"/>
      <c r="K215" s="32"/>
      <c r="L215" s="27"/>
      <c r="M215" s="32"/>
      <c r="N215" s="32">
        <v>13700000</v>
      </c>
      <c r="O215" s="27"/>
      <c r="P215" s="32">
        <v>7000</v>
      </c>
      <c r="Q215" s="27"/>
      <c r="R215" s="53">
        <f>+N215+P215</f>
        <v>13707000</v>
      </c>
      <c r="S215" s="588" t="s">
        <v>198</v>
      </c>
      <c r="T215" s="589"/>
      <c r="W215" s="645"/>
      <c r="X215" s="645"/>
    </row>
    <row r="216" spans="1:24" ht="40.5" customHeight="1">
      <c r="A216" s="21"/>
      <c r="B216" s="1"/>
      <c r="C216" s="67"/>
      <c r="D216" s="592" t="s">
        <v>195</v>
      </c>
      <c r="E216" s="593"/>
      <c r="F216" s="593"/>
      <c r="G216" s="594"/>
      <c r="H216" s="41"/>
      <c r="I216" s="41"/>
      <c r="J216" s="41"/>
      <c r="K216" s="42"/>
      <c r="L216" s="1"/>
      <c r="M216" s="35"/>
      <c r="N216" s="13"/>
      <c r="O216" s="1"/>
      <c r="P216" s="13"/>
      <c r="Q216" s="1"/>
      <c r="R216" s="54"/>
      <c r="S216" s="541"/>
      <c r="T216" s="542"/>
    </row>
    <row r="217" spans="1:24" ht="61.5" customHeight="1">
      <c r="A217" s="19"/>
      <c r="B217" s="2"/>
      <c r="C217" s="65"/>
      <c r="D217" s="4"/>
      <c r="E217" s="3"/>
      <c r="F217" s="630" t="s">
        <v>196</v>
      </c>
      <c r="G217" s="631"/>
      <c r="H217" s="91" t="s">
        <v>335</v>
      </c>
      <c r="I217" s="91" t="s">
        <v>335</v>
      </c>
      <c r="J217" s="91" t="s">
        <v>127</v>
      </c>
      <c r="K217" s="91" t="s">
        <v>335</v>
      </c>
      <c r="L217" s="91" t="s">
        <v>128</v>
      </c>
      <c r="M217" s="91" t="s">
        <v>335</v>
      </c>
      <c r="N217" s="14"/>
      <c r="O217" s="2"/>
      <c r="P217" s="14"/>
      <c r="Q217" s="2"/>
      <c r="R217" s="51"/>
      <c r="S217" s="581"/>
      <c r="T217" s="595"/>
    </row>
    <row r="218" spans="1:24" ht="61.5" customHeight="1">
      <c r="A218" s="19"/>
      <c r="B218" s="2"/>
      <c r="C218" s="65"/>
      <c r="D218" s="4"/>
      <c r="E218" s="3"/>
      <c r="F218" s="630" t="s">
        <v>197</v>
      </c>
      <c r="G218" s="631"/>
      <c r="H218" s="91" t="s">
        <v>146</v>
      </c>
      <c r="I218" s="91" t="s">
        <v>146</v>
      </c>
      <c r="J218" s="91" t="s">
        <v>127</v>
      </c>
      <c r="K218" s="91" t="s">
        <v>336</v>
      </c>
      <c r="L218" s="91" t="s">
        <v>128</v>
      </c>
      <c r="M218" s="91" t="s">
        <v>337</v>
      </c>
      <c r="N218" s="14"/>
      <c r="O218" s="2"/>
      <c r="P218" s="14"/>
      <c r="Q218" s="2"/>
      <c r="R218" s="51"/>
      <c r="S218" s="320"/>
      <c r="T218" s="321"/>
    </row>
    <row r="219" spans="1:24" ht="76.5" customHeight="1">
      <c r="A219" s="355" t="s">
        <v>106</v>
      </c>
      <c r="B219" s="379"/>
      <c r="C219" s="423" t="s">
        <v>1</v>
      </c>
      <c r="D219" s="417"/>
      <c r="E219" s="418"/>
      <c r="F219" s="418"/>
      <c r="G219" s="419"/>
      <c r="H219" s="155"/>
      <c r="I219" s="155"/>
      <c r="J219" s="379"/>
      <c r="K219" s="155"/>
      <c r="L219" s="379"/>
      <c r="M219" s="155"/>
      <c r="N219" s="32">
        <v>320000</v>
      </c>
      <c r="O219" s="27"/>
      <c r="P219" s="32"/>
      <c r="Q219" s="27"/>
      <c r="R219" s="53">
        <f>+N219+P219</f>
        <v>320000</v>
      </c>
      <c r="S219" s="588" t="s">
        <v>198</v>
      </c>
      <c r="T219" s="589"/>
    </row>
    <row r="220" spans="1:24" ht="46.5" customHeight="1">
      <c r="A220" s="21"/>
      <c r="B220" s="1"/>
      <c r="C220" s="163"/>
      <c r="D220" s="538" t="s">
        <v>253</v>
      </c>
      <c r="E220" s="549"/>
      <c r="F220" s="549"/>
      <c r="G220" s="550"/>
      <c r="H220" s="233"/>
      <c r="I220" s="233"/>
      <c r="J220" s="424"/>
      <c r="K220" s="363"/>
      <c r="L220" s="424"/>
      <c r="M220" s="363"/>
      <c r="N220" s="12"/>
      <c r="O220" s="1"/>
      <c r="P220" s="13"/>
      <c r="Q220" s="1"/>
      <c r="R220" s="54"/>
      <c r="S220" s="541"/>
      <c r="T220" s="542"/>
    </row>
    <row r="221" spans="1:24" ht="46.5" customHeight="1">
      <c r="A221" s="19"/>
      <c r="B221" s="2"/>
      <c r="C221" s="135"/>
      <c r="D221" s="292"/>
      <c r="E221" s="316"/>
      <c r="F221" s="623" t="s">
        <v>201</v>
      </c>
      <c r="G221" s="780"/>
      <c r="H221" s="198">
        <v>3</v>
      </c>
      <c r="I221" s="198">
        <v>3</v>
      </c>
      <c r="J221" s="420"/>
      <c r="K221" s="394">
        <v>3</v>
      </c>
      <c r="L221" s="420"/>
      <c r="M221" s="394">
        <v>3</v>
      </c>
      <c r="N221" s="139"/>
      <c r="O221" s="2"/>
      <c r="P221" s="14"/>
      <c r="Q221" s="2"/>
      <c r="R221" s="51"/>
      <c r="S221" s="581"/>
      <c r="T221" s="595"/>
    </row>
    <row r="222" spans="1:24" ht="52.5" customHeight="1">
      <c r="A222" s="19"/>
      <c r="B222" s="2"/>
      <c r="C222" s="135"/>
      <c r="D222" s="292"/>
      <c r="E222" s="316"/>
      <c r="F222" s="623" t="s">
        <v>254</v>
      </c>
      <c r="G222" s="780"/>
      <c r="H222" s="390" t="s">
        <v>256</v>
      </c>
      <c r="I222" s="390" t="s">
        <v>257</v>
      </c>
      <c r="J222" s="387" t="s">
        <v>257</v>
      </c>
      <c r="K222" s="425" t="s">
        <v>338</v>
      </c>
      <c r="L222" s="421"/>
      <c r="M222" s="425" t="s">
        <v>258</v>
      </c>
      <c r="N222" s="139"/>
      <c r="O222" s="2"/>
      <c r="P222" s="14"/>
      <c r="Q222" s="2"/>
      <c r="R222" s="51"/>
      <c r="S222" s="581"/>
      <c r="T222" s="595"/>
    </row>
    <row r="223" spans="1:24" ht="51" customHeight="1">
      <c r="A223" s="20"/>
      <c r="B223" s="5"/>
      <c r="C223" s="121"/>
      <c r="D223" s="249"/>
      <c r="E223" s="254"/>
      <c r="F223" s="545" t="s">
        <v>255</v>
      </c>
      <c r="G223" s="649"/>
      <c r="H223" s="255">
        <v>13</v>
      </c>
      <c r="I223" s="255">
        <v>15</v>
      </c>
      <c r="J223" s="422"/>
      <c r="K223" s="364">
        <v>17</v>
      </c>
      <c r="L223" s="422"/>
      <c r="M223" s="364">
        <v>19</v>
      </c>
      <c r="N223" s="179"/>
      <c r="O223" s="5"/>
      <c r="P223" s="6"/>
      <c r="Q223" s="5"/>
      <c r="R223" s="52"/>
      <c r="S223" s="543"/>
      <c r="T223" s="544"/>
    </row>
    <row r="224" spans="1:24" ht="88.5" customHeight="1">
      <c r="A224" s="426" t="s">
        <v>78</v>
      </c>
      <c r="B224" s="324"/>
      <c r="C224" s="344" t="s">
        <v>6</v>
      </c>
      <c r="D224" s="333"/>
      <c r="E224" s="334"/>
      <c r="F224" s="356"/>
      <c r="G224" s="427"/>
      <c r="H224" s="323"/>
      <c r="I224" s="323"/>
      <c r="J224" s="324"/>
      <c r="K224" s="323"/>
      <c r="L224" s="324"/>
      <c r="M224" s="323"/>
      <c r="N224" s="323">
        <v>30350000</v>
      </c>
      <c r="O224" s="324"/>
      <c r="P224" s="323">
        <v>1431000</v>
      </c>
      <c r="Q224" s="324"/>
      <c r="R224" s="428">
        <f>+N224+P224</f>
        <v>31781000</v>
      </c>
      <c r="S224" s="588" t="s">
        <v>200</v>
      </c>
      <c r="T224" s="589"/>
    </row>
    <row r="225" spans="1:20" ht="49.5" customHeight="1">
      <c r="A225" s="430"/>
      <c r="B225" s="327"/>
      <c r="C225" s="352"/>
      <c r="D225" s="592" t="s">
        <v>259</v>
      </c>
      <c r="E225" s="647"/>
      <c r="F225" s="647"/>
      <c r="G225" s="648"/>
      <c r="H225" s="13"/>
      <c r="I225" s="13"/>
      <c r="J225" s="327"/>
      <c r="K225" s="12"/>
      <c r="L225" s="327"/>
      <c r="M225" s="12"/>
      <c r="N225" s="13"/>
      <c r="O225" s="327"/>
      <c r="P225" s="12"/>
      <c r="Q225" s="327"/>
      <c r="R225" s="12"/>
      <c r="S225" s="541"/>
      <c r="T225" s="542"/>
    </row>
    <row r="226" spans="1:20" ht="36.75" customHeight="1">
      <c r="A226" s="167"/>
      <c r="B226" s="16"/>
      <c r="C226" s="353"/>
      <c r="D226" s="15"/>
      <c r="E226" s="16"/>
      <c r="F226" s="560" t="s">
        <v>199</v>
      </c>
      <c r="G226" s="629"/>
      <c r="H226" s="33">
        <v>0.05</v>
      </c>
      <c r="I226" s="33">
        <v>0.05</v>
      </c>
      <c r="J226" s="429"/>
      <c r="K226" s="431">
        <v>0.05</v>
      </c>
      <c r="L226" s="429"/>
      <c r="M226" s="431">
        <v>0.05</v>
      </c>
      <c r="N226" s="6"/>
      <c r="O226" s="16"/>
      <c r="P226" s="179"/>
      <c r="Q226" s="16"/>
      <c r="R226" s="179"/>
      <c r="S226" s="543"/>
      <c r="T226" s="544"/>
    </row>
    <row r="227" spans="1:20" ht="68.25" customHeight="1">
      <c r="A227" s="426" t="s">
        <v>106</v>
      </c>
      <c r="B227" s="324"/>
      <c r="C227" s="344" t="s">
        <v>1</v>
      </c>
      <c r="D227" s="333"/>
      <c r="E227" s="334"/>
      <c r="F227" s="356"/>
      <c r="G227" s="427"/>
      <c r="H227" s="323"/>
      <c r="I227" s="323"/>
      <c r="J227" s="324"/>
      <c r="K227" s="323"/>
      <c r="L227" s="324"/>
      <c r="M227" s="323"/>
      <c r="N227" s="323">
        <v>2800000</v>
      </c>
      <c r="O227" s="324"/>
      <c r="P227" s="323"/>
      <c r="Q227" s="324"/>
      <c r="R227" s="428">
        <f>+N227+P227</f>
        <v>2800000</v>
      </c>
      <c r="S227" s="588" t="s">
        <v>200</v>
      </c>
      <c r="T227" s="589"/>
    </row>
    <row r="228" spans="1:20" ht="44.25" customHeight="1">
      <c r="A228" s="430"/>
      <c r="B228" s="327"/>
      <c r="C228" s="352"/>
      <c r="D228" s="538" t="s">
        <v>260</v>
      </c>
      <c r="E228" s="549"/>
      <c r="F228" s="549"/>
      <c r="G228" s="550"/>
      <c r="H228" s="233"/>
      <c r="I228" s="233"/>
      <c r="J228" s="424"/>
      <c r="K228" s="363"/>
      <c r="L228" s="424"/>
      <c r="M228" s="363"/>
      <c r="N228" s="13"/>
      <c r="O228" s="327"/>
      <c r="P228" s="12"/>
      <c r="Q228" s="327"/>
      <c r="R228" s="12"/>
      <c r="S228" s="541"/>
      <c r="T228" s="542"/>
    </row>
    <row r="229" spans="1:20" ht="56.25" customHeight="1">
      <c r="A229" s="142"/>
      <c r="B229" s="3"/>
      <c r="C229" s="141"/>
      <c r="D229" s="292"/>
      <c r="E229" s="316"/>
      <c r="F229" s="623" t="s">
        <v>262</v>
      </c>
      <c r="G229" s="780"/>
      <c r="H229" s="198"/>
      <c r="I229" s="198">
        <v>9</v>
      </c>
      <c r="J229" s="420"/>
      <c r="K229" s="394">
        <v>10</v>
      </c>
      <c r="L229" s="420"/>
      <c r="M229" s="394">
        <v>11</v>
      </c>
      <c r="N229" s="14"/>
      <c r="O229" s="3"/>
      <c r="P229" s="139"/>
      <c r="Q229" s="3"/>
      <c r="R229" s="139"/>
      <c r="S229" s="581"/>
      <c r="T229" s="595"/>
    </row>
    <row r="230" spans="1:20" ht="72" customHeight="1">
      <c r="A230" s="142"/>
      <c r="B230" s="3"/>
      <c r="C230" s="141"/>
      <c r="D230" s="292"/>
      <c r="E230" s="316"/>
      <c r="F230" s="623" t="s">
        <v>261</v>
      </c>
      <c r="G230" s="780"/>
      <c r="H230" s="198"/>
      <c r="I230" s="198">
        <v>9</v>
      </c>
      <c r="J230" s="420"/>
      <c r="K230" s="394">
        <v>10</v>
      </c>
      <c r="L230" s="420"/>
      <c r="M230" s="394">
        <v>11</v>
      </c>
      <c r="N230" s="14"/>
      <c r="O230" s="3"/>
      <c r="P230" s="139"/>
      <c r="Q230" s="3"/>
      <c r="R230" s="139"/>
      <c r="S230" s="581"/>
      <c r="T230" s="595"/>
    </row>
    <row r="231" spans="1:20" ht="49.5" customHeight="1">
      <c r="A231" s="167"/>
      <c r="B231" s="16"/>
      <c r="C231" s="353"/>
      <c r="D231" s="249"/>
      <c r="E231" s="254"/>
      <c r="F231" s="545" t="s">
        <v>255</v>
      </c>
      <c r="G231" s="649"/>
      <c r="H231" s="255"/>
      <c r="I231" s="255">
        <v>9</v>
      </c>
      <c r="J231" s="422"/>
      <c r="K231" s="364">
        <v>10</v>
      </c>
      <c r="L231" s="422"/>
      <c r="M231" s="364">
        <v>11</v>
      </c>
      <c r="N231" s="6"/>
      <c r="O231" s="16"/>
      <c r="P231" s="179"/>
      <c r="Q231" s="16"/>
      <c r="R231" s="179"/>
      <c r="S231" s="543"/>
      <c r="T231" s="544"/>
    </row>
    <row r="232" spans="1:20" s="74" customFormat="1" ht="98.25" customHeight="1">
      <c r="A232" s="432" t="s">
        <v>107</v>
      </c>
      <c r="B232" s="324"/>
      <c r="C232" s="433" t="s">
        <v>17</v>
      </c>
      <c r="D232" s="333"/>
      <c r="E232" s="334"/>
      <c r="F232" s="356"/>
      <c r="G232" s="434"/>
      <c r="H232" s="323"/>
      <c r="I232" s="323"/>
      <c r="J232" s="324"/>
      <c r="K232" s="323"/>
      <c r="L232" s="324"/>
      <c r="M232" s="323"/>
      <c r="N232" s="323">
        <v>2200000</v>
      </c>
      <c r="O232" s="324"/>
      <c r="P232" s="323"/>
      <c r="Q232" s="324"/>
      <c r="R232" s="428">
        <f>+N232+P232</f>
        <v>2200000</v>
      </c>
      <c r="S232" s="525" t="s">
        <v>202</v>
      </c>
      <c r="T232" s="526"/>
    </row>
    <row r="233" spans="1:20" ht="48.75" customHeight="1">
      <c r="A233" s="430"/>
      <c r="B233" s="327"/>
      <c r="C233" s="352"/>
      <c r="D233" s="592" t="s">
        <v>108</v>
      </c>
      <c r="E233" s="647"/>
      <c r="F233" s="647"/>
      <c r="G233" s="648"/>
      <c r="H233" s="13"/>
      <c r="I233" s="13"/>
      <c r="J233" s="327"/>
      <c r="K233" s="12"/>
      <c r="L233" s="327"/>
      <c r="M233" s="12"/>
      <c r="N233" s="13"/>
      <c r="O233" s="327"/>
      <c r="P233" s="12"/>
      <c r="Q233" s="327"/>
      <c r="R233" s="12"/>
      <c r="S233" s="541"/>
      <c r="T233" s="542"/>
    </row>
    <row r="234" spans="1:20" ht="42" customHeight="1">
      <c r="A234" s="167"/>
      <c r="B234" s="16"/>
      <c r="C234" s="353"/>
      <c r="D234" s="15"/>
      <c r="E234" s="16"/>
      <c r="F234" s="686" t="s">
        <v>109</v>
      </c>
      <c r="G234" s="687"/>
      <c r="H234" s="6">
        <v>1970000</v>
      </c>
      <c r="I234" s="6">
        <v>2200000</v>
      </c>
      <c r="J234" s="16"/>
      <c r="K234" s="179">
        <v>1000000</v>
      </c>
      <c r="L234" s="16"/>
      <c r="M234" s="179">
        <v>1000000</v>
      </c>
      <c r="N234" s="6"/>
      <c r="O234" s="16"/>
      <c r="P234" s="179"/>
      <c r="Q234" s="16"/>
      <c r="R234" s="179"/>
      <c r="S234" s="543"/>
      <c r="T234" s="544"/>
    </row>
    <row r="235" spans="1:20" ht="68.25" customHeight="1">
      <c r="A235" s="426" t="s">
        <v>106</v>
      </c>
      <c r="B235" s="324"/>
      <c r="C235" s="344" t="s">
        <v>1</v>
      </c>
      <c r="D235" s="333"/>
      <c r="E235" s="334"/>
      <c r="F235" s="356"/>
      <c r="G235" s="427"/>
      <c r="H235" s="323"/>
      <c r="I235" s="323"/>
      <c r="J235" s="324"/>
      <c r="K235" s="323"/>
      <c r="L235" s="324"/>
      <c r="M235" s="323"/>
      <c r="N235" s="323">
        <v>160000</v>
      </c>
      <c r="O235" s="324"/>
      <c r="P235" s="323"/>
      <c r="Q235" s="324"/>
      <c r="R235" s="428">
        <f>+N235+P235</f>
        <v>160000</v>
      </c>
      <c r="S235" s="588" t="s">
        <v>203</v>
      </c>
      <c r="T235" s="589"/>
    </row>
    <row r="236" spans="1:20" ht="42" customHeight="1">
      <c r="A236" s="430"/>
      <c r="B236" s="327"/>
      <c r="C236" s="352"/>
      <c r="D236" s="592" t="s">
        <v>207</v>
      </c>
      <c r="E236" s="647"/>
      <c r="F236" s="647"/>
      <c r="G236" s="648"/>
      <c r="H236" s="13"/>
      <c r="I236" s="13"/>
      <c r="J236" s="327"/>
      <c r="K236" s="12"/>
      <c r="L236" s="327"/>
      <c r="M236" s="12"/>
      <c r="N236" s="13"/>
      <c r="O236" s="327"/>
      <c r="P236" s="12"/>
      <c r="Q236" s="327"/>
      <c r="R236" s="12"/>
      <c r="S236" s="541"/>
      <c r="T236" s="542"/>
    </row>
    <row r="237" spans="1:20" ht="42" customHeight="1">
      <c r="A237" s="167"/>
      <c r="B237" s="16"/>
      <c r="C237" s="353"/>
      <c r="D237" s="15"/>
      <c r="E237" s="16"/>
      <c r="F237" s="686" t="s">
        <v>109</v>
      </c>
      <c r="G237" s="687"/>
      <c r="H237" s="6">
        <v>135000</v>
      </c>
      <c r="I237" s="6">
        <v>160000</v>
      </c>
      <c r="J237" s="429"/>
      <c r="K237" s="179">
        <v>140000</v>
      </c>
      <c r="L237" s="429"/>
      <c r="M237" s="179">
        <v>140000</v>
      </c>
      <c r="N237" s="6"/>
      <c r="O237" s="16"/>
      <c r="P237" s="179"/>
      <c r="Q237" s="16"/>
      <c r="R237" s="179"/>
      <c r="S237" s="543"/>
      <c r="T237" s="544"/>
    </row>
    <row r="238" spans="1:20" ht="91.5" customHeight="1">
      <c r="A238" s="61" t="s">
        <v>316</v>
      </c>
      <c r="B238" s="56"/>
      <c r="C238" s="298" t="s">
        <v>372</v>
      </c>
      <c r="D238" s="435"/>
      <c r="E238" s="436"/>
      <c r="F238" s="436"/>
      <c r="G238" s="437"/>
      <c r="H238" s="59"/>
      <c r="I238" s="59"/>
      <c r="J238" s="56"/>
      <c r="K238" s="59"/>
      <c r="L238" s="56"/>
      <c r="M238" s="59"/>
      <c r="N238" s="59">
        <v>0</v>
      </c>
      <c r="O238" s="56"/>
      <c r="P238" s="59">
        <v>0</v>
      </c>
      <c r="Q238" s="56"/>
      <c r="R238" s="60">
        <f>+N238+P238</f>
        <v>0</v>
      </c>
      <c r="S238" s="555" t="s">
        <v>204</v>
      </c>
      <c r="T238" s="556"/>
    </row>
    <row r="239" spans="1:20" ht="103.5" customHeight="1">
      <c r="A239" s="122"/>
      <c r="B239" s="36"/>
      <c r="C239" s="70"/>
      <c r="D239" s="652" t="s">
        <v>273</v>
      </c>
      <c r="E239" s="653"/>
      <c r="F239" s="653"/>
      <c r="G239" s="654"/>
      <c r="H239" s="24"/>
      <c r="I239" s="24">
        <v>15</v>
      </c>
      <c r="J239" s="36"/>
      <c r="K239" s="24">
        <v>15</v>
      </c>
      <c r="L239" s="36"/>
      <c r="M239" s="24">
        <v>15</v>
      </c>
      <c r="N239" s="24"/>
      <c r="O239" s="36"/>
      <c r="P239" s="24"/>
      <c r="Q239" s="36"/>
      <c r="R239" s="89"/>
      <c r="S239" s="489"/>
      <c r="T239" s="490"/>
    </row>
    <row r="240" spans="1:20" ht="52.5" customHeight="1">
      <c r="A240" s="61" t="s">
        <v>271</v>
      </c>
      <c r="B240" s="61"/>
      <c r="C240" s="130" t="s">
        <v>373</v>
      </c>
      <c r="D240" s="741"/>
      <c r="E240" s="742"/>
      <c r="F240" s="742"/>
      <c r="G240" s="743"/>
      <c r="H240" s="439"/>
      <c r="I240" s="439"/>
      <c r="J240" s="492"/>
      <c r="K240" s="439"/>
      <c r="L240" s="439"/>
      <c r="M240" s="439"/>
      <c r="N240" s="80">
        <v>400000</v>
      </c>
      <c r="O240" s="439"/>
      <c r="P240" s="439"/>
      <c r="Q240" s="131"/>
      <c r="R240" s="116">
        <f>+N240+P240</f>
        <v>400000</v>
      </c>
      <c r="S240" s="555" t="s">
        <v>204</v>
      </c>
      <c r="T240" s="556"/>
    </row>
    <row r="241" spans="1:20" ht="67.5" customHeight="1">
      <c r="A241" s="122"/>
      <c r="B241" s="36"/>
      <c r="C241" s="70"/>
      <c r="D241" s="777" t="s">
        <v>339</v>
      </c>
      <c r="E241" s="778"/>
      <c r="F241" s="778"/>
      <c r="G241" s="779"/>
      <c r="H241" s="148"/>
      <c r="I241" s="148">
        <v>50</v>
      </c>
      <c r="J241" s="147"/>
      <c r="K241" s="148">
        <v>50</v>
      </c>
      <c r="L241" s="147"/>
      <c r="M241" s="148">
        <v>50</v>
      </c>
      <c r="N241" s="148"/>
      <c r="O241" s="147"/>
      <c r="P241" s="148"/>
      <c r="Q241" s="147"/>
      <c r="R241" s="149"/>
      <c r="S241" s="489"/>
      <c r="T241" s="490"/>
    </row>
    <row r="242" spans="1:20" ht="67.5" customHeight="1">
      <c r="A242" s="61" t="s">
        <v>318</v>
      </c>
      <c r="B242" s="61"/>
      <c r="C242" s="130" t="s">
        <v>374</v>
      </c>
      <c r="D242" s="741"/>
      <c r="E242" s="742"/>
      <c r="F242" s="742"/>
      <c r="G242" s="743"/>
      <c r="H242" s="439"/>
      <c r="I242" s="439"/>
      <c r="J242" s="439"/>
      <c r="K242" s="439"/>
      <c r="L242" s="439"/>
      <c r="M242" s="439"/>
      <c r="N242" s="80"/>
      <c r="O242" s="439"/>
      <c r="P242" s="439">
        <v>150000</v>
      </c>
      <c r="Q242" s="131"/>
      <c r="R242" s="116">
        <f>+N242+P242</f>
        <v>150000</v>
      </c>
      <c r="S242" s="555" t="s">
        <v>204</v>
      </c>
      <c r="T242" s="556"/>
    </row>
    <row r="243" spans="1:20" ht="67.5" customHeight="1">
      <c r="A243" s="170"/>
      <c r="B243" s="36"/>
      <c r="C243" s="70"/>
      <c r="D243" s="652" t="s">
        <v>272</v>
      </c>
      <c r="E243" s="653"/>
      <c r="F243" s="653"/>
      <c r="G243" s="654"/>
      <c r="H243" s="148"/>
      <c r="I243" s="148">
        <v>15</v>
      </c>
      <c r="J243" s="147"/>
      <c r="K243" s="148">
        <v>15</v>
      </c>
      <c r="L243" s="147"/>
      <c r="M243" s="148">
        <v>15</v>
      </c>
      <c r="N243" s="148"/>
      <c r="O243" s="147"/>
      <c r="P243" s="148"/>
      <c r="Q243" s="147"/>
      <c r="R243" s="149"/>
      <c r="S243" s="489"/>
      <c r="T243" s="490"/>
    </row>
    <row r="244" spans="1:20" ht="76.5" customHeight="1">
      <c r="A244" s="61" t="s">
        <v>319</v>
      </c>
      <c r="B244" s="56"/>
      <c r="C244" s="298" t="s">
        <v>375</v>
      </c>
      <c r="D244" s="313"/>
      <c r="E244" s="314"/>
      <c r="F244" s="314"/>
      <c r="G244" s="315"/>
      <c r="H244" s="315"/>
      <c r="I244" s="315"/>
      <c r="J244" s="56"/>
      <c r="K244" s="315"/>
      <c r="L244" s="56"/>
      <c r="M244" s="315"/>
      <c r="N244" s="59">
        <v>500000</v>
      </c>
      <c r="O244" s="56"/>
      <c r="P244" s="59"/>
      <c r="Q244" s="56"/>
      <c r="R244" s="116">
        <f>SUM(N244:Q244)</f>
        <v>500000</v>
      </c>
      <c r="S244" s="555" t="s">
        <v>204</v>
      </c>
      <c r="T244" s="556"/>
    </row>
    <row r="245" spans="1:20" ht="67.5" customHeight="1">
      <c r="A245" s="170"/>
      <c r="B245" s="36"/>
      <c r="C245" s="70"/>
      <c r="D245" s="652" t="s">
        <v>315</v>
      </c>
      <c r="E245" s="653"/>
      <c r="F245" s="653"/>
      <c r="G245" s="654"/>
      <c r="H245" s="148">
        <v>2000</v>
      </c>
      <c r="I245" s="438">
        <v>2000</v>
      </c>
      <c r="J245" s="147"/>
      <c r="K245" s="148">
        <v>2000</v>
      </c>
      <c r="L245" s="147"/>
      <c r="M245" s="148">
        <v>2000</v>
      </c>
      <c r="N245" s="148"/>
      <c r="O245" s="147"/>
      <c r="P245" s="148"/>
      <c r="Q245" s="147"/>
      <c r="R245" s="149"/>
      <c r="S245" s="489"/>
      <c r="T245" s="490"/>
    </row>
    <row r="246" spans="1:20" ht="67.5" hidden="1" customHeight="1" thickBot="1">
      <c r="A246" s="269" t="s">
        <v>266</v>
      </c>
      <c r="B246" s="56"/>
      <c r="C246" s="62"/>
      <c r="D246" s="209"/>
      <c r="E246" s="210"/>
      <c r="F246" s="210"/>
      <c r="G246" s="211"/>
      <c r="H246" s="59"/>
      <c r="I246" s="230"/>
      <c r="J246" s="56"/>
      <c r="K246" s="59"/>
      <c r="L246" s="56"/>
      <c r="M246" s="59"/>
      <c r="N246" s="59"/>
      <c r="O246" s="56"/>
      <c r="P246" s="59"/>
      <c r="Q246" s="56"/>
      <c r="R246" s="116">
        <f>SUM(N246:Q246)</f>
        <v>0</v>
      </c>
      <c r="S246" s="655" t="s">
        <v>204</v>
      </c>
      <c r="T246" s="656"/>
    </row>
    <row r="247" spans="1:20" ht="81.75" hidden="1" customHeight="1" thickBot="1">
      <c r="A247" s="170"/>
      <c r="B247" s="36"/>
      <c r="C247" s="70"/>
      <c r="D247" s="652" t="s">
        <v>267</v>
      </c>
      <c r="E247" s="653"/>
      <c r="F247" s="653"/>
      <c r="G247" s="654"/>
      <c r="H247" s="148"/>
      <c r="I247" s="252">
        <v>12</v>
      </c>
      <c r="J247" s="147"/>
      <c r="K247" s="252">
        <v>15</v>
      </c>
      <c r="L247" s="147"/>
      <c r="M247" s="252">
        <v>15</v>
      </c>
      <c r="N247" s="148"/>
      <c r="O247" s="147"/>
      <c r="P247" s="148"/>
      <c r="Q247" s="147"/>
      <c r="R247" s="149"/>
      <c r="S247" s="481"/>
      <c r="T247" s="482"/>
    </row>
    <row r="248" spans="1:20" ht="81.75" customHeight="1">
      <c r="A248" s="61" t="s">
        <v>317</v>
      </c>
      <c r="B248" s="56"/>
      <c r="C248" s="298" t="s">
        <v>376</v>
      </c>
      <c r="D248" s="313"/>
      <c r="E248" s="314"/>
      <c r="F248" s="314"/>
      <c r="G248" s="315"/>
      <c r="H248" s="59"/>
      <c r="I248" s="230"/>
      <c r="J248" s="56"/>
      <c r="K248" s="59"/>
      <c r="L248" s="56"/>
      <c r="M248" s="59"/>
      <c r="N248" s="59">
        <v>0</v>
      </c>
      <c r="O248" s="56"/>
      <c r="P248" s="59"/>
      <c r="Q248" s="56"/>
      <c r="R248" s="116">
        <f>SUM(N248:Q248)</f>
        <v>0</v>
      </c>
      <c r="S248" s="555" t="s">
        <v>204</v>
      </c>
      <c r="T248" s="556"/>
    </row>
    <row r="249" spans="1:20" ht="81.75" customHeight="1">
      <c r="A249" s="170"/>
      <c r="B249" s="36"/>
      <c r="C249" s="70"/>
      <c r="D249" s="652" t="s">
        <v>340</v>
      </c>
      <c r="E249" s="653"/>
      <c r="F249" s="653"/>
      <c r="G249" s="654"/>
      <c r="H249" s="255">
        <v>3000</v>
      </c>
      <c r="I249" s="198">
        <v>3000</v>
      </c>
      <c r="J249" s="253"/>
      <c r="K249" s="255">
        <v>3000</v>
      </c>
      <c r="L249" s="253"/>
      <c r="M249" s="255">
        <v>3000</v>
      </c>
      <c r="N249" s="255"/>
      <c r="O249" s="253"/>
      <c r="P249" s="255"/>
      <c r="Q249" s="147"/>
      <c r="R249" s="149"/>
      <c r="S249" s="489"/>
      <c r="T249" s="490"/>
    </row>
    <row r="250" spans="1:20" ht="92.25" customHeight="1">
      <c r="A250" s="40" t="s">
        <v>58</v>
      </c>
      <c r="B250" s="7"/>
      <c r="C250" s="69" t="s">
        <v>15</v>
      </c>
      <c r="D250" s="8"/>
      <c r="E250" s="9"/>
      <c r="F250" s="9"/>
      <c r="G250" s="10"/>
      <c r="H250" s="11"/>
      <c r="I250" s="11"/>
      <c r="J250" s="7"/>
      <c r="K250" s="11"/>
      <c r="L250" s="7"/>
      <c r="M250" s="11"/>
      <c r="N250" s="500">
        <f>+N255+N258</f>
        <v>20279000</v>
      </c>
      <c r="O250" s="500">
        <f>+O255</f>
        <v>0</v>
      </c>
      <c r="P250" s="500"/>
      <c r="Q250" s="500">
        <f>+Q255</f>
        <v>0</v>
      </c>
      <c r="R250" s="505">
        <f>+N250+P250</f>
        <v>20279000</v>
      </c>
      <c r="S250" s="638" t="s">
        <v>214</v>
      </c>
      <c r="T250" s="639"/>
    </row>
    <row r="251" spans="1:20" ht="37.5" customHeight="1">
      <c r="B251" s="1"/>
      <c r="C251" s="67"/>
      <c r="D251" s="640" t="s">
        <v>110</v>
      </c>
      <c r="E251" s="641"/>
      <c r="F251" s="641"/>
      <c r="G251" s="642"/>
      <c r="H251" s="13"/>
      <c r="I251" s="13"/>
      <c r="J251" s="1"/>
      <c r="K251" s="13"/>
      <c r="L251" s="1"/>
      <c r="M251" s="13"/>
      <c r="N251" s="13"/>
      <c r="O251" s="1"/>
      <c r="P251" s="13"/>
      <c r="Q251" s="1"/>
      <c r="R251" s="13"/>
      <c r="S251" s="581"/>
      <c r="T251" s="595"/>
    </row>
    <row r="252" spans="1:20" ht="75.75" customHeight="1">
      <c r="B252" s="15"/>
      <c r="C252" s="135"/>
      <c r="D252" s="4"/>
      <c r="E252" s="3"/>
      <c r="F252" s="590" t="s">
        <v>73</v>
      </c>
      <c r="G252" s="628"/>
      <c r="H252" s="77">
        <v>30</v>
      </c>
      <c r="I252" s="77">
        <v>31</v>
      </c>
      <c r="J252" s="76"/>
      <c r="K252" s="110">
        <v>40</v>
      </c>
      <c r="L252" s="76"/>
      <c r="M252" s="110">
        <v>40</v>
      </c>
      <c r="N252" s="14"/>
      <c r="O252" s="3"/>
      <c r="P252" s="139"/>
      <c r="Q252" s="3"/>
      <c r="R252" s="139"/>
      <c r="S252" s="581"/>
      <c r="T252" s="595"/>
    </row>
    <row r="253" spans="1:20" ht="75.75" customHeight="1">
      <c r="B253" s="15"/>
      <c r="C253" s="135"/>
      <c r="D253" s="557" t="s">
        <v>320</v>
      </c>
      <c r="E253" s="558"/>
      <c r="F253" s="558"/>
      <c r="G253" s="559"/>
      <c r="H253" s="77"/>
      <c r="I253" s="77"/>
      <c r="J253" s="76"/>
      <c r="K253" s="110"/>
      <c r="L253" s="76"/>
      <c r="M253" s="110"/>
      <c r="N253" s="14"/>
      <c r="O253" s="3"/>
      <c r="P253" s="139"/>
      <c r="Q253" s="3"/>
      <c r="R253" s="139"/>
      <c r="S253" s="311"/>
      <c r="T253" s="235"/>
    </row>
    <row r="254" spans="1:20" ht="75.75" customHeight="1">
      <c r="B254" s="5"/>
      <c r="C254" s="66"/>
      <c r="D254" s="15"/>
      <c r="E254" s="16"/>
      <c r="F254" s="560" t="s">
        <v>321</v>
      </c>
      <c r="G254" s="561"/>
      <c r="H254" s="371" t="s">
        <v>322</v>
      </c>
      <c r="I254" s="392" t="s">
        <v>323</v>
      </c>
      <c r="J254" s="253"/>
      <c r="K254" s="392" t="s">
        <v>323</v>
      </c>
      <c r="L254" s="253"/>
      <c r="M254" s="392" t="s">
        <v>323</v>
      </c>
      <c r="N254" s="6"/>
      <c r="O254" s="5"/>
      <c r="P254" s="6"/>
      <c r="Q254" s="5"/>
      <c r="R254" s="6"/>
      <c r="S254" s="320"/>
      <c r="T254" s="321"/>
    </row>
    <row r="255" spans="1:20" ht="79.5" customHeight="1">
      <c r="A255" s="26" t="s">
        <v>208</v>
      </c>
      <c r="B255" s="27"/>
      <c r="C255" s="38" t="s">
        <v>6</v>
      </c>
      <c r="D255" s="28"/>
      <c r="E255" s="29"/>
      <c r="F255" s="29"/>
      <c r="G255" s="30"/>
      <c r="H255" s="32"/>
      <c r="I255" s="32"/>
      <c r="J255" s="27"/>
      <c r="K255" s="32"/>
      <c r="L255" s="27"/>
      <c r="M255" s="32"/>
      <c r="N255" s="32">
        <v>15619000</v>
      </c>
      <c r="O255" s="27"/>
      <c r="P255" s="32"/>
      <c r="Q255" s="27"/>
      <c r="R255" s="53">
        <f>+N255+P255</f>
        <v>15619000</v>
      </c>
      <c r="S255" s="588" t="s">
        <v>83</v>
      </c>
      <c r="T255" s="589"/>
    </row>
    <row r="256" spans="1:20" ht="54.75" customHeight="1">
      <c r="B256" s="1"/>
      <c r="C256" s="67"/>
      <c r="D256" s="640" t="s">
        <v>148</v>
      </c>
      <c r="E256" s="641"/>
      <c r="F256" s="641"/>
      <c r="G256" s="642"/>
      <c r="H256" s="13"/>
      <c r="I256" s="13"/>
      <c r="J256" s="1"/>
      <c r="K256" s="13"/>
      <c r="L256" s="1"/>
      <c r="M256" s="13"/>
      <c r="N256" s="13"/>
      <c r="O256" s="1"/>
      <c r="P256" s="13"/>
      <c r="Q256" s="1"/>
      <c r="R256" s="54"/>
      <c r="S256" s="541"/>
      <c r="T256" s="542"/>
    </row>
    <row r="257" spans="1:20" ht="72.75" customHeight="1">
      <c r="A257" s="20"/>
      <c r="B257" s="5"/>
      <c r="C257" s="66"/>
      <c r="D257" s="15"/>
      <c r="E257" s="16"/>
      <c r="F257" s="560" t="s">
        <v>111</v>
      </c>
      <c r="G257" s="561"/>
      <c r="H257" s="24">
        <v>44</v>
      </c>
      <c r="I257" s="24">
        <v>44</v>
      </c>
      <c r="J257" s="36"/>
      <c r="K257" s="24">
        <v>46</v>
      </c>
      <c r="L257" s="36"/>
      <c r="M257" s="24">
        <v>46</v>
      </c>
      <c r="N257" s="6"/>
      <c r="O257" s="5"/>
      <c r="P257" s="6"/>
      <c r="Q257" s="5"/>
      <c r="R257" s="52"/>
      <c r="S257" s="543"/>
      <c r="T257" s="544"/>
    </row>
    <row r="258" spans="1:20" ht="72.75" customHeight="1">
      <c r="A258" s="491" t="s">
        <v>324</v>
      </c>
      <c r="B258" s="56"/>
      <c r="C258" s="464" t="s">
        <v>377</v>
      </c>
      <c r="D258" s="493"/>
      <c r="E258" s="494"/>
      <c r="F258" s="494"/>
      <c r="G258" s="495"/>
      <c r="H258" s="496"/>
      <c r="I258" s="496"/>
      <c r="J258" s="497"/>
      <c r="K258" s="498"/>
      <c r="L258" s="497"/>
      <c r="M258" s="498"/>
      <c r="N258" s="59">
        <v>4660000</v>
      </c>
      <c r="O258" s="58"/>
      <c r="P258" s="442"/>
      <c r="Q258" s="354"/>
      <c r="R258" s="116">
        <f>+N258+P258</f>
        <v>4660000</v>
      </c>
      <c r="S258" s="571" t="s">
        <v>123</v>
      </c>
      <c r="T258" s="572"/>
    </row>
    <row r="259" spans="1:20" ht="72.75" customHeight="1">
      <c r="A259" s="440"/>
      <c r="B259" s="16"/>
      <c r="C259" s="135"/>
      <c r="D259" s="744" t="s">
        <v>341</v>
      </c>
      <c r="E259" s="620"/>
      <c r="F259" s="620"/>
      <c r="G259" s="622"/>
      <c r="H259" s="233"/>
      <c r="I259" s="233"/>
      <c r="J259" s="1"/>
      <c r="K259" s="13"/>
      <c r="L259" s="1"/>
      <c r="M259" s="13"/>
      <c r="N259" s="13"/>
      <c r="O259" s="1"/>
      <c r="P259" s="13"/>
      <c r="Q259" s="1"/>
      <c r="R259" s="13"/>
      <c r="S259" s="309"/>
      <c r="T259" s="235"/>
    </row>
    <row r="260" spans="1:20" ht="72.75" customHeight="1">
      <c r="A260" s="440"/>
      <c r="B260" s="16"/>
      <c r="C260" s="135"/>
      <c r="D260" s="254"/>
      <c r="E260" s="248"/>
      <c r="F260" s="545" t="s">
        <v>342</v>
      </c>
      <c r="G260" s="546"/>
      <c r="H260" s="250"/>
      <c r="I260" s="251">
        <v>1</v>
      </c>
      <c r="J260" s="177"/>
      <c r="K260" s="229"/>
      <c r="L260" s="177"/>
      <c r="M260" s="229"/>
      <c r="N260" s="6"/>
      <c r="O260" s="16"/>
      <c r="P260" s="179"/>
      <c r="Q260" s="167"/>
      <c r="R260" s="6"/>
      <c r="S260" s="309"/>
      <c r="T260" s="235"/>
    </row>
    <row r="261" spans="1:20" ht="78" customHeight="1">
      <c r="A261" s="202" t="s">
        <v>114</v>
      </c>
      <c r="B261" s="203"/>
      <c r="C261" s="441" t="s">
        <v>16</v>
      </c>
      <c r="D261" s="204"/>
      <c r="E261" s="205"/>
      <c r="F261" s="205"/>
      <c r="G261" s="206"/>
      <c r="H261" s="123"/>
      <c r="I261" s="123"/>
      <c r="J261" s="203"/>
      <c r="K261" s="123"/>
      <c r="L261" s="203"/>
      <c r="M261" s="123"/>
      <c r="N261" s="506">
        <f>+N262+N263+N264+N265+N266+N267+N270+N273</f>
        <v>106708260</v>
      </c>
      <c r="O261" s="506">
        <f>+O262+O264+O265+O267+O270+O273</f>
        <v>0</v>
      </c>
      <c r="P261" s="506">
        <f>+P262+P263+P264+P265+P266+P267+P270+P273+P268</f>
        <v>733000</v>
      </c>
      <c r="Q261" s="506">
        <f>+Q262+Q264+Q265+Q267+Q270+Q273</f>
        <v>0</v>
      </c>
      <c r="R261" s="506">
        <f>+R262+R263+R264+R265+R266+R267+R270+R273+R268</f>
        <v>107441260</v>
      </c>
      <c r="S261" s="759" t="s">
        <v>213</v>
      </c>
      <c r="T261" s="760"/>
    </row>
    <row r="262" spans="1:20" ht="66.75" customHeight="1" thickBot="1">
      <c r="A262" s="192" t="s">
        <v>165</v>
      </c>
      <c r="B262" s="125"/>
      <c r="C262" s="188" t="s">
        <v>6</v>
      </c>
      <c r="D262" s="189"/>
      <c r="E262" s="190"/>
      <c r="F262" s="190"/>
      <c r="G262" s="191"/>
      <c r="H262" s="124"/>
      <c r="I262" s="124"/>
      <c r="J262" s="125"/>
      <c r="K262" s="124"/>
      <c r="L262" s="125"/>
      <c r="M262" s="124"/>
      <c r="N262" s="124">
        <v>85145500</v>
      </c>
      <c r="O262" s="125"/>
      <c r="P262" s="124">
        <v>0</v>
      </c>
      <c r="Q262" s="125"/>
      <c r="R262" s="126">
        <f t="shared" ref="R262:R267" si="3">+N262+P262</f>
        <v>85145500</v>
      </c>
      <c r="S262" s="763" t="s">
        <v>156</v>
      </c>
      <c r="T262" s="764"/>
    </row>
    <row r="263" spans="1:20" ht="66.75" customHeight="1" thickBot="1">
      <c r="A263" s="192" t="s">
        <v>165</v>
      </c>
      <c r="B263" s="125"/>
      <c r="C263" s="188" t="s">
        <v>6</v>
      </c>
      <c r="D263" s="189"/>
      <c r="E263" s="190"/>
      <c r="F263" s="190"/>
      <c r="G263" s="191"/>
      <c r="H263" s="124"/>
      <c r="I263" s="124"/>
      <c r="J263" s="125"/>
      <c r="K263" s="124"/>
      <c r="L263" s="125"/>
      <c r="M263" s="124"/>
      <c r="N263" s="124">
        <v>3000000</v>
      </c>
      <c r="O263" s="125"/>
      <c r="P263" s="124"/>
      <c r="Q263" s="125"/>
      <c r="R263" s="126">
        <f t="shared" si="3"/>
        <v>3000000</v>
      </c>
      <c r="S263" s="643" t="s">
        <v>123</v>
      </c>
      <c r="T263" s="644"/>
    </row>
    <row r="264" spans="1:20" ht="57" customHeight="1" thickBot="1">
      <c r="A264" s="192" t="s">
        <v>74</v>
      </c>
      <c r="B264" s="125"/>
      <c r="C264" s="188" t="s">
        <v>1</v>
      </c>
      <c r="D264" s="189"/>
      <c r="E264" s="190"/>
      <c r="F264" s="190"/>
      <c r="G264" s="191"/>
      <c r="H264" s="124"/>
      <c r="I264" s="124"/>
      <c r="J264" s="125"/>
      <c r="K264" s="124"/>
      <c r="L264" s="125"/>
      <c r="M264" s="124"/>
      <c r="N264" s="124">
        <v>9600000</v>
      </c>
      <c r="O264" s="125"/>
      <c r="P264" s="124">
        <v>733000</v>
      </c>
      <c r="Q264" s="125"/>
      <c r="R264" s="126">
        <f t="shared" si="3"/>
        <v>10333000</v>
      </c>
      <c r="S264" s="765" t="s">
        <v>84</v>
      </c>
      <c r="T264" s="766"/>
    </row>
    <row r="265" spans="1:20" ht="57.75" customHeight="1">
      <c r="A265" s="192" t="s">
        <v>209</v>
      </c>
      <c r="B265" s="125"/>
      <c r="C265" s="188" t="s">
        <v>113</v>
      </c>
      <c r="D265" s="189"/>
      <c r="E265" s="190"/>
      <c r="F265" s="190"/>
      <c r="G265" s="191"/>
      <c r="H265" s="124"/>
      <c r="I265" s="124"/>
      <c r="J265" s="125"/>
      <c r="K265" s="124"/>
      <c r="L265" s="125"/>
      <c r="M265" s="124"/>
      <c r="N265" s="124">
        <v>3050000</v>
      </c>
      <c r="O265" s="125"/>
      <c r="P265" s="124"/>
      <c r="Q265" s="125"/>
      <c r="R265" s="126">
        <f t="shared" si="3"/>
        <v>3050000</v>
      </c>
      <c r="S265" s="771" t="s">
        <v>123</v>
      </c>
      <c r="T265" s="772"/>
    </row>
    <row r="266" spans="1:20" ht="57.75" customHeight="1" thickBot="1">
      <c r="A266" s="192" t="s">
        <v>217</v>
      </c>
      <c r="B266" s="125"/>
      <c r="C266" s="188" t="s">
        <v>218</v>
      </c>
      <c r="D266" s="189"/>
      <c r="E266" s="190"/>
      <c r="F266" s="190"/>
      <c r="G266" s="191"/>
      <c r="H266" s="124"/>
      <c r="I266" s="124"/>
      <c r="J266" s="125"/>
      <c r="K266" s="124"/>
      <c r="L266" s="125"/>
      <c r="M266" s="124"/>
      <c r="N266" s="124">
        <v>2502760</v>
      </c>
      <c r="O266" s="125"/>
      <c r="P266" s="124"/>
      <c r="Q266" s="125"/>
      <c r="R266" s="126">
        <f t="shared" si="3"/>
        <v>2502760</v>
      </c>
      <c r="S266" s="763" t="s">
        <v>220</v>
      </c>
      <c r="T266" s="764"/>
    </row>
    <row r="267" spans="1:20" ht="84.75" customHeight="1" thickBot="1">
      <c r="A267" s="193" t="s">
        <v>219</v>
      </c>
      <c r="B267" s="125"/>
      <c r="C267" s="188" t="s">
        <v>225</v>
      </c>
      <c r="D267" s="189"/>
      <c r="E267" s="190"/>
      <c r="F267" s="190"/>
      <c r="G267" s="191"/>
      <c r="H267" s="124"/>
      <c r="I267" s="124"/>
      <c r="J267" s="125"/>
      <c r="K267" s="124"/>
      <c r="L267" s="125"/>
      <c r="M267" s="124"/>
      <c r="N267" s="124">
        <v>200000</v>
      </c>
      <c r="O267" s="125"/>
      <c r="P267" s="124"/>
      <c r="Q267" s="125"/>
      <c r="R267" s="126">
        <f t="shared" si="3"/>
        <v>200000</v>
      </c>
      <c r="S267" s="763" t="s">
        <v>220</v>
      </c>
      <c r="T267" s="764"/>
    </row>
    <row r="268" spans="1:20" ht="57.75" customHeight="1" thickBot="1">
      <c r="A268" s="193" t="s">
        <v>270</v>
      </c>
      <c r="B268" s="125"/>
      <c r="C268" s="188" t="s">
        <v>17</v>
      </c>
      <c r="D268" s="189"/>
      <c r="E268" s="190"/>
      <c r="F268" s="190"/>
      <c r="G268" s="191"/>
      <c r="H268" s="124"/>
      <c r="I268" s="124"/>
      <c r="J268" s="125"/>
      <c r="K268" s="124"/>
      <c r="L268" s="125"/>
      <c r="M268" s="124"/>
      <c r="N268" s="124"/>
      <c r="O268" s="125"/>
      <c r="P268" s="124"/>
      <c r="Q268" s="125"/>
      <c r="R268" s="126">
        <f>+N268+P268</f>
        <v>0</v>
      </c>
      <c r="S268" s="767" t="s">
        <v>123</v>
      </c>
      <c r="T268" s="768"/>
    </row>
    <row r="269" spans="1:20" ht="63" hidden="1" customHeight="1" thickBot="1">
      <c r="A269" s="181"/>
      <c r="B269" s="182"/>
      <c r="C269" s="183"/>
      <c r="D269" s="184"/>
      <c r="E269" s="185"/>
      <c r="F269" s="775"/>
      <c r="G269" s="776"/>
      <c r="H269" s="186"/>
      <c r="I269" s="186"/>
      <c r="J269" s="182"/>
      <c r="K269" s="186"/>
      <c r="L269" s="182"/>
      <c r="M269" s="186"/>
      <c r="N269" s="200"/>
      <c r="O269" s="182"/>
      <c r="P269" s="186"/>
      <c r="Q269" s="182"/>
      <c r="R269" s="187"/>
      <c r="S269" s="769"/>
      <c r="T269" s="770"/>
    </row>
    <row r="270" spans="1:20" ht="67.5" customHeight="1" thickBot="1">
      <c r="A270" s="193" t="s">
        <v>75</v>
      </c>
      <c r="B270" s="125"/>
      <c r="C270" s="188" t="s">
        <v>96</v>
      </c>
      <c r="D270" s="189"/>
      <c r="E270" s="190"/>
      <c r="F270" s="190"/>
      <c r="G270" s="191"/>
      <c r="H270" s="124"/>
      <c r="I270" s="124"/>
      <c r="J270" s="125"/>
      <c r="K270" s="124"/>
      <c r="L270" s="125"/>
      <c r="M270" s="124"/>
      <c r="N270" s="124">
        <v>2810000</v>
      </c>
      <c r="O270" s="125"/>
      <c r="P270" s="124"/>
      <c r="Q270" s="125"/>
      <c r="R270" s="126">
        <f>+N270+P270</f>
        <v>2810000</v>
      </c>
      <c r="S270" s="765" t="s">
        <v>112</v>
      </c>
      <c r="T270" s="766"/>
    </row>
    <row r="271" spans="1:20" ht="56.25" hidden="1" customHeight="1" thickBot="1">
      <c r="A271" s="193" t="s">
        <v>124</v>
      </c>
      <c r="B271" s="125"/>
      <c r="C271" s="188" t="s">
        <v>125</v>
      </c>
      <c r="D271" s="189"/>
      <c r="E271" s="190"/>
      <c r="F271" s="190"/>
      <c r="G271" s="191"/>
      <c r="H271" s="124"/>
      <c r="I271" s="124"/>
      <c r="J271" s="125"/>
      <c r="K271" s="124"/>
      <c r="L271" s="125"/>
      <c r="M271" s="124"/>
      <c r="N271" s="124">
        <v>200000</v>
      </c>
      <c r="O271" s="125"/>
      <c r="P271" s="124"/>
      <c r="Q271" s="125"/>
      <c r="R271" s="126">
        <f>+N271+P271</f>
        <v>200000</v>
      </c>
      <c r="S271" s="643" t="s">
        <v>123</v>
      </c>
      <c r="T271" s="644"/>
    </row>
    <row r="272" spans="1:20" ht="39.75" hidden="1" customHeight="1" thickBot="1">
      <c r="A272" s="193" t="s">
        <v>166</v>
      </c>
      <c r="B272" s="194"/>
      <c r="C272" s="195"/>
      <c r="D272" s="196"/>
      <c r="E272" s="197"/>
      <c r="F272" s="623"/>
      <c r="G272" s="774"/>
      <c r="H272" s="198"/>
      <c r="I272" s="198"/>
      <c r="J272" s="199"/>
      <c r="K272" s="198"/>
      <c r="L272" s="199"/>
      <c r="M272" s="198"/>
      <c r="N272" s="200">
        <v>3130000</v>
      </c>
      <c r="O272" s="194"/>
      <c r="P272" s="200"/>
      <c r="Q272" s="194"/>
      <c r="R272" s="126">
        <f>+N272+P272</f>
        <v>3130000</v>
      </c>
      <c r="S272" s="643" t="s">
        <v>167</v>
      </c>
      <c r="T272" s="644"/>
    </row>
    <row r="273" spans="1:20" ht="72.75" thickBot="1">
      <c r="A273" s="193" t="s">
        <v>124</v>
      </c>
      <c r="B273" s="196"/>
      <c r="C273" s="201" t="s">
        <v>125</v>
      </c>
      <c r="D273" s="773"/>
      <c r="E273" s="773"/>
      <c r="F273" s="773"/>
      <c r="G273" s="773"/>
      <c r="H273" s="201"/>
      <c r="I273" s="201"/>
      <c r="J273" s="201"/>
      <c r="K273" s="201"/>
      <c r="L273" s="201"/>
      <c r="M273" s="201"/>
      <c r="N273" s="124">
        <v>400000</v>
      </c>
      <c r="O273" s="193"/>
      <c r="P273" s="124"/>
      <c r="Q273" s="193"/>
      <c r="R273" s="126">
        <f>+N273+P273</f>
        <v>400000</v>
      </c>
      <c r="S273" s="643" t="s">
        <v>123</v>
      </c>
      <c r="T273" s="644"/>
    </row>
    <row r="274" spans="1:20" ht="84" customHeight="1" thickBot="1">
      <c r="A274" s="40" t="s">
        <v>164</v>
      </c>
      <c r="B274" s="7"/>
      <c r="C274" s="69"/>
      <c r="D274" s="8"/>
      <c r="E274" s="9"/>
      <c r="F274" s="9"/>
      <c r="G274" s="10"/>
      <c r="H274" s="11"/>
      <c r="I274" s="11"/>
      <c r="J274" s="7"/>
      <c r="K274" s="11"/>
      <c r="L274" s="7"/>
      <c r="M274" s="11"/>
      <c r="N274" s="500">
        <f>+N275+N276</f>
        <v>31942000</v>
      </c>
      <c r="O274" s="500" t="e">
        <f>+#REF!+O276+#REF!+O279+#REF!</f>
        <v>#REF!</v>
      </c>
      <c r="P274" s="500">
        <f>+P275+P276</f>
        <v>0</v>
      </c>
      <c r="Q274" s="500" t="e">
        <f>+#REF!+Q276+#REF!+Q279+#REF!</f>
        <v>#REF!</v>
      </c>
      <c r="R274" s="500">
        <f>+R275+R276</f>
        <v>31942000</v>
      </c>
      <c r="S274" s="761" t="s">
        <v>168</v>
      </c>
      <c r="T274" s="762"/>
    </row>
    <row r="275" spans="1:20" ht="87" customHeight="1" thickBot="1">
      <c r="A275" s="127" t="s">
        <v>116</v>
      </c>
      <c r="B275" s="125"/>
      <c r="C275" s="128" t="s">
        <v>6</v>
      </c>
      <c r="D275" s="756"/>
      <c r="E275" s="757"/>
      <c r="F275" s="757"/>
      <c r="G275" s="758"/>
      <c r="H275" s="124"/>
      <c r="I275" s="124"/>
      <c r="J275" s="125"/>
      <c r="K275" s="124"/>
      <c r="L275" s="125"/>
      <c r="M275" s="124"/>
      <c r="N275" s="124">
        <v>5187000</v>
      </c>
      <c r="O275" s="125"/>
      <c r="P275" s="124"/>
      <c r="Q275" s="125"/>
      <c r="R275" s="126">
        <f>+N275+P275</f>
        <v>5187000</v>
      </c>
      <c r="S275" s="643" t="s">
        <v>115</v>
      </c>
      <c r="T275" s="644"/>
    </row>
    <row r="276" spans="1:20" ht="79.5" customHeight="1" thickBot="1">
      <c r="A276" s="129" t="s">
        <v>117</v>
      </c>
      <c r="B276" s="125"/>
      <c r="C276" s="128" t="s">
        <v>1</v>
      </c>
      <c r="D276" s="753"/>
      <c r="E276" s="754"/>
      <c r="F276" s="754"/>
      <c r="G276" s="755"/>
      <c r="H276" s="124"/>
      <c r="I276" s="124"/>
      <c r="J276" s="125"/>
      <c r="K276" s="124"/>
      <c r="L276" s="125"/>
      <c r="M276" s="124"/>
      <c r="N276" s="124">
        <v>26755000</v>
      </c>
      <c r="O276" s="125"/>
      <c r="P276" s="124"/>
      <c r="Q276" s="125"/>
      <c r="R276" s="126">
        <f>+N276+P276</f>
        <v>26755000</v>
      </c>
      <c r="S276" s="643" t="s">
        <v>210</v>
      </c>
      <c r="T276" s="644"/>
    </row>
    <row r="277" spans="1:20" ht="40.5" customHeight="1" thickBot="1">
      <c r="A277" s="473" t="s">
        <v>49</v>
      </c>
      <c r="B277" s="474"/>
      <c r="C277" s="475"/>
      <c r="D277" s="474"/>
      <c r="E277" s="474"/>
      <c r="F277" s="474"/>
      <c r="G277" s="474"/>
      <c r="H277" s="476"/>
      <c r="I277" s="476"/>
      <c r="J277" s="474"/>
      <c r="K277" s="476"/>
      <c r="L277" s="474"/>
      <c r="M277" s="476"/>
      <c r="N277" s="507">
        <f>+N274+N261+N250+N212+N206+N178+N168+N155+N146+N134+N122+N105+N84+N71+N35+N9</f>
        <v>549900000</v>
      </c>
      <c r="O277" s="507" t="e">
        <f>+O274+O261+O250+O212+O206+O178+O168+O155+O146+O134+O122+O105+O84+O71+O35+O9</f>
        <v>#REF!</v>
      </c>
      <c r="P277" s="507">
        <f>+P274+P261+P250+P212+P206+P178+P168+P155+P146+P134+P122+P105+P84+P71+P35+P9</f>
        <v>20100000</v>
      </c>
      <c r="Q277" s="507" t="e">
        <f>+Q274+Q261+Q250+Q212+Q206+Q178+Q168+Q155+Q146+Q134+Q122+Q105+Q84+Q71+Q35+Q9</f>
        <v>#REF!</v>
      </c>
      <c r="R277" s="507">
        <f>+R274+R261+R250+R212+R206+R178+R168+R155+R146+R134+R122+R105+R84+R71+R35+R9</f>
        <v>570000000</v>
      </c>
      <c r="S277" s="477"/>
      <c r="T277" s="478"/>
    </row>
    <row r="278" spans="1:20" ht="91.5" customHeight="1">
      <c r="A278" s="22"/>
      <c r="B278" s="22"/>
      <c r="C278" s="71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</row>
    <row r="279" spans="1:20" ht="60" hidden="1" customHeight="1">
      <c r="A279" s="22" t="s">
        <v>42</v>
      </c>
      <c r="B279" s="22"/>
      <c r="C279" s="71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</row>
    <row r="280" spans="1:20" ht="48.75" customHeight="1">
      <c r="A280" s="22" t="s">
        <v>43</v>
      </c>
      <c r="B280" s="22"/>
      <c r="C280" s="71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</row>
    <row r="281" spans="1:20" ht="81" customHeight="1">
      <c r="A281" s="22"/>
      <c r="B281" s="22"/>
      <c r="C281" s="71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3"/>
    </row>
    <row r="282" spans="1:20" ht="26.25" customHeight="1">
      <c r="A282" s="22" t="s">
        <v>44</v>
      </c>
      <c r="B282" s="22"/>
      <c r="C282" s="71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</row>
    <row r="283" spans="1:20">
      <c r="A283" s="22" t="s">
        <v>45</v>
      </c>
      <c r="B283" s="22"/>
      <c r="C283" s="71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</row>
    <row r="284" spans="1:20">
      <c r="A284" s="22" t="s">
        <v>46</v>
      </c>
      <c r="B284" s="22"/>
      <c r="C284" s="71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</row>
    <row r="285" spans="1:20">
      <c r="A285" s="22"/>
      <c r="B285" s="22"/>
      <c r="C285" s="71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</row>
    <row r="286" spans="1:20">
      <c r="A286" s="22" t="s">
        <v>47</v>
      </c>
      <c r="B286" s="22"/>
      <c r="C286" s="71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</row>
    <row r="287" spans="1:20">
      <c r="A287" s="22" t="s">
        <v>48</v>
      </c>
      <c r="B287" s="22"/>
      <c r="C287" s="71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</row>
    <row r="288" spans="1:20">
      <c r="A288" s="22"/>
      <c r="B288" s="22"/>
      <c r="C288" s="71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</row>
  </sheetData>
  <mergeCells count="334">
    <mergeCell ref="F221:G221"/>
    <mergeCell ref="D25:G25"/>
    <mergeCell ref="F26:G26"/>
    <mergeCell ref="D69:G69"/>
    <mergeCell ref="F70:G70"/>
    <mergeCell ref="S220:T223"/>
    <mergeCell ref="S209:T209"/>
    <mergeCell ref="S216:T217"/>
    <mergeCell ref="S213:T214"/>
    <mergeCell ref="S215:T215"/>
    <mergeCell ref="S219:T219"/>
    <mergeCell ref="D213:G213"/>
    <mergeCell ref="D216:G216"/>
    <mergeCell ref="S184:T185"/>
    <mergeCell ref="S195:T196"/>
    <mergeCell ref="S190:T193"/>
    <mergeCell ref="S212:T212"/>
    <mergeCell ref="D210:G210"/>
    <mergeCell ref="F211:G211"/>
    <mergeCell ref="S186:T186"/>
    <mergeCell ref="S187:T188"/>
    <mergeCell ref="F142:G142"/>
    <mergeCell ref="D143:G143"/>
    <mergeCell ref="S88:T89"/>
    <mergeCell ref="F217:G217"/>
    <mergeCell ref="F193:G193"/>
    <mergeCell ref="F185:G185"/>
    <mergeCell ref="D184:G184"/>
    <mergeCell ref="D198:G198"/>
    <mergeCell ref="F208:G208"/>
    <mergeCell ref="D207:G207"/>
    <mergeCell ref="D150:G150"/>
    <mergeCell ref="F157:G157"/>
    <mergeCell ref="D156:G156"/>
    <mergeCell ref="D181:G181"/>
    <mergeCell ref="F151:G151"/>
    <mergeCell ref="D176:G176"/>
    <mergeCell ref="F177:G177"/>
    <mergeCell ref="F191:G191"/>
    <mergeCell ref="F192:G192"/>
    <mergeCell ref="F214:G214"/>
    <mergeCell ref="D201:G201"/>
    <mergeCell ref="D199:G199"/>
    <mergeCell ref="D166:G166"/>
    <mergeCell ref="F252:G252"/>
    <mergeCell ref="D251:G251"/>
    <mergeCell ref="D256:G256"/>
    <mergeCell ref="D236:G236"/>
    <mergeCell ref="S236:T237"/>
    <mergeCell ref="F237:G237"/>
    <mergeCell ref="D220:G220"/>
    <mergeCell ref="F234:G234"/>
    <mergeCell ref="D241:G241"/>
    <mergeCell ref="D233:G233"/>
    <mergeCell ref="F229:G229"/>
    <mergeCell ref="F230:G230"/>
    <mergeCell ref="F222:G222"/>
    <mergeCell ref="D249:G249"/>
    <mergeCell ref="S250:T250"/>
    <mergeCell ref="S240:T240"/>
    <mergeCell ref="S232:T232"/>
    <mergeCell ref="S224:T224"/>
    <mergeCell ref="S255:T255"/>
    <mergeCell ref="S242:T242"/>
    <mergeCell ref="S238:T238"/>
    <mergeCell ref="S251:T252"/>
    <mergeCell ref="D225:G225"/>
    <mergeCell ref="F226:G226"/>
    <mergeCell ref="D245:G245"/>
    <mergeCell ref="F46:G46"/>
    <mergeCell ref="D45:G45"/>
    <mergeCell ref="D276:G276"/>
    <mergeCell ref="S276:T276"/>
    <mergeCell ref="D275:G275"/>
    <mergeCell ref="S261:T261"/>
    <mergeCell ref="S274:T274"/>
    <mergeCell ref="S262:T262"/>
    <mergeCell ref="S264:T264"/>
    <mergeCell ref="S267:T267"/>
    <mergeCell ref="S270:T270"/>
    <mergeCell ref="S266:T266"/>
    <mergeCell ref="S275:T275"/>
    <mergeCell ref="S268:T269"/>
    <mergeCell ref="S265:T265"/>
    <mergeCell ref="D273:G273"/>
    <mergeCell ref="S273:T273"/>
    <mergeCell ref="S271:T271"/>
    <mergeCell ref="S272:T272"/>
    <mergeCell ref="F272:G272"/>
    <mergeCell ref="F269:G269"/>
    <mergeCell ref="D240:G240"/>
    <mergeCell ref="D163:G163"/>
    <mergeCell ref="S256:T257"/>
    <mergeCell ref="S54:T55"/>
    <mergeCell ref="F14:G14"/>
    <mergeCell ref="D243:G243"/>
    <mergeCell ref="D239:G239"/>
    <mergeCell ref="D242:G242"/>
    <mergeCell ref="S258:T258"/>
    <mergeCell ref="D259:G259"/>
    <mergeCell ref="F64:G64"/>
    <mergeCell ref="S62:T62"/>
    <mergeCell ref="S39:T40"/>
    <mergeCell ref="S16:T17"/>
    <mergeCell ref="S18:T18"/>
    <mergeCell ref="D19:G19"/>
    <mergeCell ref="S19:T20"/>
    <mergeCell ref="F20:G20"/>
    <mergeCell ref="S45:T46"/>
    <mergeCell ref="S35:T35"/>
    <mergeCell ref="D57:G57"/>
    <mergeCell ref="S48:T49"/>
    <mergeCell ref="S72:T74"/>
    <mergeCell ref="S81:T81"/>
    <mergeCell ref="S59:T59"/>
    <mergeCell ref="S233:T234"/>
    <mergeCell ref="S10:T11"/>
    <mergeCell ref="S123:T124"/>
    <mergeCell ref="S109:T110"/>
    <mergeCell ref="S106:T107"/>
    <mergeCell ref="S105:T105"/>
    <mergeCell ref="S108:T108"/>
    <mergeCell ref="S122:T122"/>
    <mergeCell ref="F23:G23"/>
    <mergeCell ref="S12:T12"/>
    <mergeCell ref="S38:T38"/>
    <mergeCell ref="D39:G39"/>
    <mergeCell ref="F40:G40"/>
    <mergeCell ref="S50:T50"/>
    <mergeCell ref="D51:G51"/>
    <mergeCell ref="S51:T52"/>
    <mergeCell ref="F52:G52"/>
    <mergeCell ref="D66:G66"/>
    <mergeCell ref="F67:G67"/>
    <mergeCell ref="S13:T14"/>
    <mergeCell ref="S82:T83"/>
    <mergeCell ref="D60:G60"/>
    <mergeCell ref="F61:G61"/>
    <mergeCell ref="D63:G63"/>
    <mergeCell ref="F95:G95"/>
    <mergeCell ref="A2:R3"/>
    <mergeCell ref="D135:G135"/>
    <mergeCell ref="F110:G110"/>
    <mergeCell ref="D159:G159"/>
    <mergeCell ref="F148:G148"/>
    <mergeCell ref="D147:G147"/>
    <mergeCell ref="D138:G138"/>
    <mergeCell ref="F107:G107"/>
    <mergeCell ref="F136:G136"/>
    <mergeCell ref="A5:A8"/>
    <mergeCell ref="F37:G37"/>
    <mergeCell ref="F74:G74"/>
    <mergeCell ref="D91:G91"/>
    <mergeCell ref="F89:G89"/>
    <mergeCell ref="D10:G10"/>
    <mergeCell ref="D13:G13"/>
    <mergeCell ref="D36:G36"/>
    <mergeCell ref="F17:G17"/>
    <mergeCell ref="D22:G22"/>
    <mergeCell ref="D85:G85"/>
    <mergeCell ref="F124:G124"/>
    <mergeCell ref="D76:G76"/>
    <mergeCell ref="F145:G145"/>
    <mergeCell ref="F73:G73"/>
    <mergeCell ref="S15:T15"/>
    <mergeCell ref="S150:T151"/>
    <mergeCell ref="S149:T149"/>
    <mergeCell ref="S189:T189"/>
    <mergeCell ref="S155:T155"/>
    <mergeCell ref="F139:G139"/>
    <mergeCell ref="D144:G144"/>
    <mergeCell ref="S158:T158"/>
    <mergeCell ref="S146:T146"/>
    <mergeCell ref="S114:T114"/>
    <mergeCell ref="S91:T92"/>
    <mergeCell ref="S21:T21"/>
    <mergeCell ref="S22:T23"/>
    <mergeCell ref="S78:T78"/>
    <mergeCell ref="S79:T80"/>
    <mergeCell ref="S115:T116"/>
    <mergeCell ref="S111:T111"/>
    <mergeCell ref="F83:G83"/>
    <mergeCell ref="D79:G79"/>
    <mergeCell ref="F80:G80"/>
    <mergeCell ref="D115:G115"/>
    <mergeCell ref="D48:G48"/>
    <mergeCell ref="D72:G72"/>
    <mergeCell ref="F11:G11"/>
    <mergeCell ref="S135:T136"/>
    <mergeCell ref="S126:T127"/>
    <mergeCell ref="S138:T139"/>
    <mergeCell ref="D129:G129"/>
    <mergeCell ref="S129:T130"/>
    <mergeCell ref="F130:G130"/>
    <mergeCell ref="S44:T44"/>
    <mergeCell ref="S47:T47"/>
    <mergeCell ref="D106:G106"/>
    <mergeCell ref="S128:T128"/>
    <mergeCell ref="D88:G88"/>
    <mergeCell ref="F92:G92"/>
    <mergeCell ref="D109:G109"/>
    <mergeCell ref="D112:G112"/>
    <mergeCell ref="S75:T75"/>
    <mergeCell ref="S84:T84"/>
    <mergeCell ref="F86:G86"/>
    <mergeCell ref="F55:G55"/>
    <mergeCell ref="S87:T87"/>
    <mergeCell ref="S56:T56"/>
    <mergeCell ref="S90:T90"/>
    <mergeCell ref="F77:G77"/>
    <mergeCell ref="D82:G82"/>
    <mergeCell ref="S93:T93"/>
    <mergeCell ref="D94:G94"/>
    <mergeCell ref="S5:T8"/>
    <mergeCell ref="S9:T9"/>
    <mergeCell ref="D5:G8"/>
    <mergeCell ref="D179:G179"/>
    <mergeCell ref="F182:G182"/>
    <mergeCell ref="D123:G123"/>
    <mergeCell ref="F49:G49"/>
    <mergeCell ref="D54:G54"/>
    <mergeCell ref="F58:G58"/>
    <mergeCell ref="F127:G127"/>
    <mergeCell ref="D126:G126"/>
    <mergeCell ref="F117:G117"/>
    <mergeCell ref="S125:T125"/>
    <mergeCell ref="S134:T134"/>
    <mergeCell ref="S137:T137"/>
    <mergeCell ref="S71:T71"/>
    <mergeCell ref="S85:T86"/>
    <mergeCell ref="S36:T37"/>
    <mergeCell ref="S76:T77"/>
    <mergeCell ref="S53:T53"/>
    <mergeCell ref="D16:G16"/>
    <mergeCell ref="D141:G141"/>
    <mergeCell ref="S244:T244"/>
    <mergeCell ref="S263:T263"/>
    <mergeCell ref="X183:Y183"/>
    <mergeCell ref="D187:G187"/>
    <mergeCell ref="F188:G188"/>
    <mergeCell ref="S197:T197"/>
    <mergeCell ref="F223:G223"/>
    <mergeCell ref="S200:T200"/>
    <mergeCell ref="D247:G247"/>
    <mergeCell ref="S246:T246"/>
    <mergeCell ref="W215:X215"/>
    <mergeCell ref="F218:G218"/>
    <mergeCell ref="S227:T227"/>
    <mergeCell ref="D228:G228"/>
    <mergeCell ref="S228:T231"/>
    <mergeCell ref="F231:G231"/>
    <mergeCell ref="S235:T235"/>
    <mergeCell ref="S210:T211"/>
    <mergeCell ref="S207:T208"/>
    <mergeCell ref="S206:T206"/>
    <mergeCell ref="S225:T226"/>
    <mergeCell ref="D190:G190"/>
    <mergeCell ref="F260:G260"/>
    <mergeCell ref="F257:G257"/>
    <mergeCell ref="S131:T131"/>
    <mergeCell ref="S118:T118"/>
    <mergeCell ref="S166:T167"/>
    <mergeCell ref="F167:G167"/>
    <mergeCell ref="S183:T183"/>
    <mergeCell ref="D169:G169"/>
    <mergeCell ref="F174:G174"/>
    <mergeCell ref="F173:G173"/>
    <mergeCell ref="F180:G180"/>
    <mergeCell ref="D161:G161"/>
    <mergeCell ref="D162:G162"/>
    <mergeCell ref="S175:T175"/>
    <mergeCell ref="S176:T177"/>
    <mergeCell ref="S178:T178"/>
    <mergeCell ref="D172:G172"/>
    <mergeCell ref="S179:T182"/>
    <mergeCell ref="S169:T170"/>
    <mergeCell ref="S172:T174"/>
    <mergeCell ref="S159:T160"/>
    <mergeCell ref="S168:T168"/>
    <mergeCell ref="S171:T171"/>
    <mergeCell ref="F170:G170"/>
    <mergeCell ref="S165:T165"/>
    <mergeCell ref="S96:T96"/>
    <mergeCell ref="D97:G97"/>
    <mergeCell ref="F98:G98"/>
    <mergeCell ref="D100:G100"/>
    <mergeCell ref="F101:G101"/>
    <mergeCell ref="D103:G103"/>
    <mergeCell ref="S163:T163"/>
    <mergeCell ref="D164:G164"/>
    <mergeCell ref="F160:G160"/>
    <mergeCell ref="S152:T152"/>
    <mergeCell ref="S147:T148"/>
    <mergeCell ref="F116:G116"/>
    <mergeCell ref="S140:T140"/>
    <mergeCell ref="D119:G119"/>
    <mergeCell ref="F121:G121"/>
    <mergeCell ref="D132:G132"/>
    <mergeCell ref="F133:G133"/>
    <mergeCell ref="F120:G120"/>
    <mergeCell ref="S24:T24"/>
    <mergeCell ref="S27:T27"/>
    <mergeCell ref="D28:G28"/>
    <mergeCell ref="F31:G31"/>
    <mergeCell ref="F29:G29"/>
    <mergeCell ref="F30:G30"/>
    <mergeCell ref="S248:T248"/>
    <mergeCell ref="D253:G253"/>
    <mergeCell ref="F254:G254"/>
    <mergeCell ref="F104:G104"/>
    <mergeCell ref="D113:G113"/>
    <mergeCell ref="D152:G152"/>
    <mergeCell ref="D153:G153"/>
    <mergeCell ref="S203:T203"/>
    <mergeCell ref="D204:G204"/>
    <mergeCell ref="D205:G205"/>
    <mergeCell ref="S161:T161"/>
    <mergeCell ref="S156:T157"/>
    <mergeCell ref="D140:G140"/>
    <mergeCell ref="S143:T143"/>
    <mergeCell ref="S194:T194"/>
    <mergeCell ref="D202:G202"/>
    <mergeCell ref="F196:G196"/>
    <mergeCell ref="D195:G195"/>
    <mergeCell ref="S68:T68"/>
    <mergeCell ref="S32:T32"/>
    <mergeCell ref="D33:G33"/>
    <mergeCell ref="S33:T34"/>
    <mergeCell ref="F34:G34"/>
    <mergeCell ref="S41:T41"/>
    <mergeCell ref="D42:G42"/>
    <mergeCell ref="S42:T43"/>
    <mergeCell ref="F43:G43"/>
    <mergeCell ref="S65:T65"/>
  </mergeCells>
  <phoneticPr fontId="1" type="noConversion"/>
  <pageMargins left="0.196850393700787" right="0.196850393700787" top="0.196850393700787" bottom="0.23622047244094499" header="0.196850393700787" footer="0.196850393700787"/>
  <pageSetup paperSize="9" scale="51" orientation="landscape" r:id="rId1"/>
  <headerFooter alignWithMargins="0"/>
  <rowBreaks count="8" manualBreakCount="8">
    <brk id="38" max="38" man="1"/>
    <brk id="55" max="38" man="1"/>
    <brk id="110" max="38" man="1"/>
    <brk id="136" max="16383" man="1"/>
    <brk id="170" max="16383" man="1"/>
    <brk id="196" max="16383" man="1"/>
    <brk id="214" max="38" man="1"/>
    <brk id="240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tanjaz</cp:lastModifiedBy>
  <cp:lastPrinted>2018-10-08T13:41:32Z</cp:lastPrinted>
  <dcterms:created xsi:type="dcterms:W3CDTF">2014-12-17T17:34:31Z</dcterms:created>
  <dcterms:modified xsi:type="dcterms:W3CDTF">2021-05-24T06:59:30Z</dcterms:modified>
</cp:coreProperties>
</file>